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9040" windowHeight="16440" tabRatio="710" activeTab="1"/>
  </bookViews>
  <sheets>
    <sheet name="janvier-février" sheetId="1" r:id="rId1"/>
    <sheet name="mars-avril" sheetId="2" r:id="rId2"/>
    <sheet name="mai-juin" sheetId="3" r:id="rId3"/>
    <sheet name="juillet-août" sheetId="4" r:id="rId4"/>
    <sheet name="septembre-octobre" sheetId="5" r:id="rId5"/>
    <sheet name="novembre-décembre" sheetId="6" r:id="rId6"/>
    <sheet name="Liste des bénéficaires" sheetId="7" r:id="rId7"/>
  </sheets>
  <definedNames>
    <definedName name="_xlnm._FilterDatabase" localSheetId="6" hidden="1">'Liste des bénéficaires'!$A$1:$F$31</definedName>
    <definedName name="_xlnm.Print_Area" localSheetId="0">'janvier-février'!$A$1:$CQ$55</definedName>
    <definedName name="_xlnm.Print_Area" localSheetId="3">'juillet-août'!$A$1:$CQ$55</definedName>
    <definedName name="_xlnm.Print_Area" localSheetId="2">'mai-juin'!$A$1:$CQ$55</definedName>
    <definedName name="_xlnm.Print_Area" localSheetId="1">'mars-avril'!$A$1:$CQ$55</definedName>
    <definedName name="_xlnm.Print_Area" localSheetId="5">'novembre-décembre'!$A$1:$CQ$55</definedName>
    <definedName name="_xlnm.Print_Area" localSheetId="4">'septembre-octobre'!$A$1:$CQ$55</definedName>
  </definedNames>
  <calcPr fullCalcOnLoad="1"/>
</workbook>
</file>

<file path=xl/sharedStrings.xml><?xml version="1.0" encoding="utf-8"?>
<sst xmlns="http://schemas.openxmlformats.org/spreadsheetml/2006/main" count="732" uniqueCount="135">
  <si>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</si>
  <si>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</si>
  <si>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</si>
  <si>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</si>
  <si>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</si>
  <si>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</si>
  <si>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</si>
  <si>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</si>
  <si>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</si>
  <si>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</si>
  <si>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</si>
  <si>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</si>
  <si>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</si>
  <si>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</si>
  <si>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</si>
  <si>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</si>
  <si>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</si>
  <si>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</si>
  <si>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</si>
  <si>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</si>
  <si>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</si>
  <si>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</si>
  <si>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</si>
  <si>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</si>
  <si>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</si>
  <si>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</si>
  <si>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</si>
  <si>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</si>
  <si>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</si>
  <si>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</si>
  <si>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</si>
  <si>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</si>
  <si>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</si>
  <si>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</si>
  <si>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</si>
  <si>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</si>
  <si>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</si>
  <si>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</si>
  <si>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</si>
  <si>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</si>
  <si>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</si>
  <si>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</si>
  <si>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</si>
  <si>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</si>
  <si>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</si>
  <si>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</si>
  <si>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</si>
  <si>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</si>
  <si>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</si>
  <si>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</si>
  <si>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</si>
  <si>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</si>
  <si>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</si>
  <si>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</si>
  <si>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</si>
  <si>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</si>
  <si>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</si>
  <si>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</si>
  <si>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</si>
  <si>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</si>
  <si>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</si>
  <si>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</si>
  <si>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</si>
  <si>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</si>
  <si>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</si>
  <si>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</si>
  <si>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</si>
  <si>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</si>
  <si>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</si>
  <si>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</si>
  <si>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</si>
  <si>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</si>
  <si>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</si>
  <si>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</si>
  <si>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</si>
  <si>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</si>
  <si>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N° SAP</t>
  </si>
  <si>
    <t>individuel</t>
  </si>
  <si>
    <t>Rte du Château 47, CP 42</t>
  </si>
  <si>
    <t>N° IBAN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</si>
  <si>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</si>
  <si>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</si>
  <si>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</si>
  <si>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</si>
  <si>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</si>
  <si>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</si>
  <si>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</si>
  <si>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</si>
  <si>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</si>
  <si>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</si>
  <si>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</si>
  <si>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</si>
  <si>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</si>
  <si>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</si>
  <si>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</si>
  <si>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</si>
  <si>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</si>
  <si>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Vous pouvez effacer des lignes et saisir les nouvelles données à la suite</t>
  </si>
  <si>
    <t>Janvier 2024</t>
  </si>
  <si>
    <t>Février 2024</t>
  </si>
  <si>
    <t>Forfait PES</t>
  </si>
  <si>
    <t>PES</t>
  </si>
  <si>
    <t>Réseau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</si>
  <si>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</si>
  <si>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</si>
  <si>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</si>
  <si>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</si>
  <si>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</si>
  <si>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</si>
  <si>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</si>
  <si>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</si>
  <si>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</si>
  <si>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</si>
  <si>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Traitement indiv.</t>
  </si>
  <si>
    <t>Mesure préventive indiv.</t>
  </si>
  <si>
    <t>Fin</t>
  </si>
  <si>
    <t>Début</t>
  </si>
  <si>
    <t>Type prestation déléguée</t>
  </si>
  <si>
    <t>N° pièce :  31</t>
  </si>
  <si>
    <t>Jan</t>
  </si>
  <si>
    <t>Fev</t>
  </si>
  <si>
    <t>R-St</t>
  </si>
  <si>
    <t>R-PES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</si>
  <si>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</si>
  <si>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</si>
  <si>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</si>
  <si>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</si>
  <si>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</si>
  <si>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</si>
  <si>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</si>
  <si>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</si>
  <si>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</si>
  <si>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</si>
  <si>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Service PPLS Broye - Gros-de-Vaud</t>
  </si>
  <si>
    <t>CH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</si>
</sst>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dd/mm/yy;@"/>
    <numFmt numFmtId="165" formatCode="dd/mm/yy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u val="single"/>
      <sz val="11"/>
      <color indexed="8"/>
      <name val="Calibri"/>
      <family val="0"/>
    </font>
    <font>
      <sz val="11"/>
      <color indexed="23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ay">
        <bgColor indexed="55"/>
      </patternFill>
    </fill>
    <fill>
      <patternFill patternType="lightGrid">
        <bgColor theme="0" tint="-0.3499799966812134"/>
      </patternFill>
    </fill>
    <fill>
      <patternFill patternType="darkGray">
        <bgColor theme="0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hair"/>
      <right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hair"/>
      <top style="hair"/>
      <bottom/>
    </border>
    <border>
      <left/>
      <right style="thin"/>
      <top/>
      <bottom/>
    </border>
    <border>
      <left style="hair"/>
      <right/>
      <top style="medium"/>
      <bottom style="hair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0" fillId="33" borderId="23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0" borderId="30" xfId="0" applyFont="1" applyFill="1" applyBorder="1" applyAlignment="1" applyProtection="1">
      <alignment vertical="center"/>
      <protection/>
    </xf>
    <xf numFmtId="0" fontId="14" fillId="3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/>
      <protection/>
    </xf>
    <xf numFmtId="0" fontId="2" fillId="0" borderId="27" xfId="51" applyFont="1" applyFill="1" applyBorder="1" applyAlignment="1" applyProtection="1">
      <alignment horizontal="center"/>
      <protection/>
    </xf>
    <xf numFmtId="0" fontId="0" fillId="0" borderId="28" xfId="51" applyFill="1" applyBorder="1" applyAlignment="1" applyProtection="1">
      <alignment horizontal="center"/>
      <protection locked="0"/>
    </xf>
    <xf numFmtId="0" fontId="0" fillId="0" borderId="29" xfId="51" applyFill="1" applyBorder="1" applyAlignment="1" applyProtection="1">
      <alignment horizontal="center"/>
      <protection locked="0"/>
    </xf>
    <xf numFmtId="0" fontId="2" fillId="36" borderId="27" xfId="51" applyFont="1" applyFill="1" applyBorder="1" applyAlignment="1" applyProtection="1">
      <alignment horizontal="center"/>
      <protection/>
    </xf>
    <xf numFmtId="0" fontId="0" fillId="36" borderId="28" xfId="51" applyFill="1" applyBorder="1" applyAlignment="1" applyProtection="1">
      <alignment horizontal="center"/>
      <protection locked="0"/>
    </xf>
    <xf numFmtId="0" fontId="2" fillId="0" borderId="27" xfId="50" applyFont="1" applyFill="1" applyBorder="1" applyAlignment="1" applyProtection="1">
      <alignment horizontal="center"/>
      <protection/>
    </xf>
    <xf numFmtId="0" fontId="2" fillId="36" borderId="27" xfId="50" applyFont="1" applyFill="1" applyBorder="1" applyAlignment="1" applyProtection="1">
      <alignment horizontal="center"/>
      <protection/>
    </xf>
    <xf numFmtId="0" fontId="0" fillId="36" borderId="29" xfId="50" applyFill="1" applyBorder="1" applyAlignment="1" applyProtection="1">
      <alignment horizontal="center"/>
      <protection locked="0"/>
    </xf>
    <xf numFmtId="0" fontId="0" fillId="0" borderId="28" xfId="50" applyFill="1" applyBorder="1" applyAlignment="1" applyProtection="1">
      <alignment horizontal="center"/>
      <protection locked="0"/>
    </xf>
    <xf numFmtId="0" fontId="0" fillId="0" borderId="29" xfId="50" applyFill="1" applyBorder="1" applyAlignment="1" applyProtection="1">
      <alignment horizontal="center"/>
      <protection locked="0"/>
    </xf>
    <xf numFmtId="0" fontId="0" fillId="36" borderId="28" xfId="50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4" xfId="51" applyFont="1" applyFill="1" applyBorder="1" applyAlignment="1" applyProtection="1">
      <alignment horizontal="center"/>
      <protection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5" xfId="51" applyFill="1" applyBorder="1" applyAlignment="1" applyProtection="1">
      <alignment horizontal="center"/>
      <protection locked="0"/>
    </xf>
    <xf numFmtId="0" fontId="0" fillId="36" borderId="29" xfId="51" applyFill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5" borderId="55" xfId="0" applyFont="1" applyFill="1" applyBorder="1" applyAlignment="1">
      <alignment horizontal="center" wrapText="1"/>
    </xf>
    <xf numFmtId="0" fontId="0" fillId="35" borderId="56" xfId="0" applyFont="1" applyFill="1" applyBorder="1" applyAlignment="1">
      <alignment horizontal="center" wrapText="1"/>
    </xf>
    <xf numFmtId="0" fontId="5" fillId="35" borderId="57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2" fillId="36" borderId="42" xfId="51" applyFont="1" applyFill="1" applyBorder="1" applyAlignment="1" applyProtection="1">
      <alignment horizontal="center"/>
      <protection/>
    </xf>
    <xf numFmtId="0" fontId="0" fillId="36" borderId="13" xfId="51" applyFill="1" applyBorder="1" applyAlignment="1" applyProtection="1">
      <alignment horizontal="center"/>
      <protection locked="0"/>
    </xf>
    <xf numFmtId="0" fontId="2" fillId="36" borderId="27" xfId="0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38" borderId="42" xfId="51" applyFont="1" applyFill="1" applyBorder="1" applyAlignment="1" applyProtection="1">
      <alignment horizontal="center"/>
      <protection/>
    </xf>
    <xf numFmtId="0" fontId="0" fillId="38" borderId="13" xfId="51" applyFill="1" applyBorder="1" applyAlignment="1" applyProtection="1">
      <alignment horizontal="center"/>
      <protection locked="0"/>
    </xf>
    <xf numFmtId="0" fontId="2" fillId="38" borderId="27" xfId="51" applyFont="1" applyFill="1" applyBorder="1" applyAlignment="1" applyProtection="1">
      <alignment horizontal="center"/>
      <protection/>
    </xf>
    <xf numFmtId="0" fontId="0" fillId="38" borderId="28" xfId="51" applyFill="1" applyBorder="1" applyAlignment="1" applyProtection="1">
      <alignment horizontal="center"/>
      <protection locked="0"/>
    </xf>
    <xf numFmtId="0" fontId="0" fillId="38" borderId="28" xfId="50" applyFill="1" applyBorder="1" applyAlignment="1" applyProtection="1">
      <alignment horizontal="center"/>
      <protection locked="0"/>
    </xf>
    <xf numFmtId="0" fontId="0" fillId="38" borderId="29" xfId="51" applyFill="1" applyBorder="1" applyAlignment="1" applyProtection="1">
      <alignment horizontal="center"/>
      <protection locked="0"/>
    </xf>
    <xf numFmtId="0" fontId="2" fillId="39" borderId="42" xfId="50" applyFont="1" applyFill="1" applyBorder="1" applyAlignment="1" applyProtection="1">
      <alignment horizontal="center"/>
      <protection/>
    </xf>
    <xf numFmtId="0" fontId="0" fillId="39" borderId="13" xfId="50" applyFill="1" applyBorder="1" applyAlignment="1" applyProtection="1">
      <alignment horizontal="center"/>
      <protection locked="0"/>
    </xf>
    <xf numFmtId="0" fontId="0" fillId="39" borderId="33" xfId="50" applyFill="1" applyBorder="1" applyAlignment="1" applyProtection="1">
      <alignment horizontal="center"/>
      <protection locked="0"/>
    </xf>
    <xf numFmtId="0" fontId="2" fillId="39" borderId="27" xfId="50" applyFont="1" applyFill="1" applyBorder="1" applyAlignment="1" applyProtection="1">
      <alignment horizontal="center"/>
      <protection/>
    </xf>
    <xf numFmtId="0" fontId="0" fillId="39" borderId="28" xfId="50" applyFill="1" applyBorder="1" applyAlignment="1" applyProtection="1">
      <alignment horizontal="center"/>
      <protection locked="0"/>
    </xf>
    <xf numFmtId="0" fontId="0" fillId="39" borderId="29" xfId="50" applyFill="1" applyBorder="1" applyAlignment="1" applyProtection="1">
      <alignment horizontal="center"/>
      <protection locked="0"/>
    </xf>
    <xf numFmtId="0" fontId="18" fillId="37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38" borderId="24" xfId="51" applyFont="1" applyFill="1" applyBorder="1" applyAlignment="1" applyProtection="1">
      <alignment horizontal="center"/>
      <protection/>
    </xf>
    <xf numFmtId="0" fontId="0" fillId="38" borderId="26" xfId="51" applyFill="1" applyBorder="1" applyAlignment="1" applyProtection="1">
      <alignment horizontal="center"/>
      <protection locked="0"/>
    </xf>
    <xf numFmtId="0" fontId="0" fillId="38" borderId="25" xfId="51" applyFill="1" applyBorder="1" applyAlignment="1" applyProtection="1">
      <alignment horizontal="center"/>
      <protection locked="0"/>
    </xf>
    <xf numFmtId="0" fontId="2" fillId="39" borderId="27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 horizontal="center"/>
      <protection locked="0"/>
    </xf>
    <xf numFmtId="0" fontId="0" fillId="39" borderId="29" xfId="0" applyFill="1" applyBorder="1" applyAlignment="1" applyProtection="1">
      <alignment horizontal="center"/>
      <protection locked="0"/>
    </xf>
    <xf numFmtId="0" fontId="2" fillId="39" borderId="24" xfId="0" applyFont="1" applyFill="1" applyBorder="1" applyAlignment="1" applyProtection="1">
      <alignment horizontal="center"/>
      <protection/>
    </xf>
    <xf numFmtId="0" fontId="0" fillId="39" borderId="26" xfId="0" applyFill="1" applyBorder="1" applyAlignment="1" applyProtection="1">
      <alignment horizontal="center"/>
      <protection locked="0"/>
    </xf>
    <xf numFmtId="0" fontId="0" fillId="39" borderId="25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61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5" fillId="40" borderId="58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37" borderId="27" xfId="51" applyFont="1" applyFill="1" applyBorder="1" applyAlignment="1" applyProtection="1">
      <alignment horizontal="center"/>
      <protection/>
    </xf>
    <xf numFmtId="0" fontId="0" fillId="37" borderId="28" xfId="51" applyFill="1" applyBorder="1" applyAlignment="1" applyProtection="1">
      <alignment horizontal="center"/>
      <protection locked="0"/>
    </xf>
    <xf numFmtId="0" fontId="0" fillId="37" borderId="28" xfId="50" applyFill="1" applyBorder="1" applyAlignment="1" applyProtection="1">
      <alignment horizontal="center"/>
      <protection locked="0"/>
    </xf>
    <xf numFmtId="0" fontId="0" fillId="37" borderId="29" xfId="51" applyFill="1" applyBorder="1" applyAlignment="1" applyProtection="1">
      <alignment horizontal="center"/>
      <protection locked="0"/>
    </xf>
    <xf numFmtId="0" fontId="2" fillId="37" borderId="27" xfId="50" applyFont="1" applyFill="1" applyBorder="1" applyAlignment="1" applyProtection="1">
      <alignment horizontal="center"/>
      <protection/>
    </xf>
    <xf numFmtId="0" fontId="0" fillId="37" borderId="29" xfId="50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2" fillId="41" borderId="24" xfId="0" applyFon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 locked="0"/>
    </xf>
    <xf numFmtId="0" fontId="0" fillId="41" borderId="25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2" fillId="37" borderId="24" xfId="51" applyFont="1" applyFill="1" applyBorder="1" applyAlignment="1" applyProtection="1">
      <alignment horizontal="center"/>
      <protection/>
    </xf>
    <xf numFmtId="0" fontId="0" fillId="37" borderId="26" xfId="51" applyFill="1" applyBorder="1" applyAlignment="1" applyProtection="1">
      <alignment horizontal="center"/>
      <protection locked="0"/>
    </xf>
    <xf numFmtId="0" fontId="0" fillId="37" borderId="25" xfId="51" applyFill="1" applyBorder="1" applyAlignment="1" applyProtection="1">
      <alignment horizontal="center"/>
      <protection locked="0"/>
    </xf>
    <xf numFmtId="0" fontId="2" fillId="42" borderId="24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 locked="0"/>
    </xf>
    <xf numFmtId="0" fontId="0" fillId="42" borderId="25" xfId="0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2" fillId="36" borderId="42" xfId="50" applyFont="1" applyFill="1" applyBorder="1" applyAlignment="1" applyProtection="1">
      <alignment horizontal="center"/>
      <protection/>
    </xf>
    <xf numFmtId="0" fontId="0" fillId="36" borderId="13" xfId="50" applyFill="1" applyBorder="1" applyAlignment="1" applyProtection="1">
      <alignment horizontal="center"/>
      <protection locked="0"/>
    </xf>
    <xf numFmtId="0" fontId="0" fillId="36" borderId="33" xfId="50" applyFill="1" applyBorder="1" applyAlignment="1" applyProtection="1">
      <alignment horizontal="center"/>
      <protection locked="0"/>
    </xf>
    <xf numFmtId="0" fontId="2" fillId="43" borderId="24" xfId="51" applyFont="1" applyFill="1" applyBorder="1" applyAlignment="1" applyProtection="1">
      <alignment horizontal="center"/>
      <protection/>
    </xf>
    <xf numFmtId="0" fontId="0" fillId="43" borderId="26" xfId="51" applyFill="1" applyBorder="1" applyAlignment="1" applyProtection="1">
      <alignment horizontal="center"/>
      <protection locked="0"/>
    </xf>
    <xf numFmtId="0" fontId="0" fillId="43" borderId="25" xfId="51" applyFill="1" applyBorder="1" applyAlignment="1" applyProtection="1">
      <alignment horizontal="center"/>
      <protection locked="0"/>
    </xf>
    <xf numFmtId="49" fontId="0" fillId="0" borderId="13" xfId="49" applyNumberFormat="1" applyFont="1" applyBorder="1" applyAlignment="1" applyProtection="1">
      <alignment horizontal="left"/>
      <protection locked="0"/>
    </xf>
    <xf numFmtId="49" fontId="0" fillId="0" borderId="28" xfId="49" applyNumberFormat="1" applyFont="1" applyBorder="1" applyAlignment="1" applyProtection="1">
      <alignment horizontal="left"/>
      <protection locked="0"/>
    </xf>
    <xf numFmtId="164" fontId="0" fillId="37" borderId="62" xfId="0" applyNumberFormat="1" applyFont="1" applyFill="1" applyBorder="1" applyAlignment="1" applyProtection="1">
      <alignment horizontal="left"/>
      <protection locked="0"/>
    </xf>
    <xf numFmtId="164" fontId="0" fillId="37" borderId="25" xfId="0" applyNumberFormat="1" applyFont="1" applyFill="1" applyBorder="1" applyAlignment="1" applyProtection="1">
      <alignment horizontal="left"/>
      <protection locked="0"/>
    </xf>
    <xf numFmtId="49" fontId="0" fillId="40" borderId="13" xfId="49" applyNumberFormat="1" applyFont="1" applyFill="1" applyBorder="1" applyAlignment="1" applyProtection="1">
      <alignment horizontal="left"/>
      <protection locked="0"/>
    </xf>
    <xf numFmtId="49" fontId="0" fillId="40" borderId="28" xfId="49" applyNumberFormat="1" applyFont="1" applyFill="1" applyBorder="1" applyAlignment="1" applyProtection="1">
      <alignment horizontal="left"/>
      <protection locked="0"/>
    </xf>
    <xf numFmtId="164" fontId="0" fillId="40" borderId="45" xfId="0" applyNumberFormat="1" applyFont="1" applyFill="1" applyBorder="1" applyAlignment="1" applyProtection="1">
      <alignment horizontal="left"/>
      <protection locked="0"/>
    </xf>
    <xf numFmtId="164" fontId="0" fillId="40" borderId="26" xfId="0" applyNumberFormat="1" applyFont="1" applyFill="1" applyBorder="1" applyAlignment="1" applyProtection="1">
      <alignment horizontal="left"/>
      <protection locked="0"/>
    </xf>
    <xf numFmtId="164" fontId="0" fillId="37" borderId="45" xfId="0" applyNumberFormat="1" applyFont="1" applyFill="1" applyBorder="1" applyAlignment="1" applyProtection="1">
      <alignment horizontal="left"/>
      <protection locked="0"/>
    </xf>
    <xf numFmtId="164" fontId="0" fillId="37" borderId="26" xfId="0" applyNumberFormat="1" applyFont="1" applyFill="1" applyBorder="1" applyAlignment="1" applyProtection="1">
      <alignment horizontal="left"/>
      <protection locked="0"/>
    </xf>
    <xf numFmtId="164" fontId="0" fillId="40" borderId="29" xfId="49" applyNumberFormat="1" applyFont="1" applyFill="1" applyBorder="1" applyAlignment="1" applyProtection="1">
      <alignment horizontal="left"/>
      <protection locked="0"/>
    </xf>
    <xf numFmtId="164" fontId="0" fillId="0" borderId="29" xfId="49" applyNumberFormat="1" applyFont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/>
    </xf>
    <xf numFmtId="0" fontId="2" fillId="3" borderId="63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0" fontId="2" fillId="3" borderId="64" xfId="0" applyFont="1" applyFill="1" applyBorder="1" applyAlignment="1" applyProtection="1">
      <alignment horizontal="left"/>
      <protection/>
    </xf>
    <xf numFmtId="0" fontId="2" fillId="3" borderId="65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0" fillId="35" borderId="66" xfId="0" applyFont="1" applyFill="1" applyBorder="1" applyAlignment="1">
      <alignment horizontal="center" wrapText="1"/>
    </xf>
    <xf numFmtId="0" fontId="2" fillId="39" borderId="27" xfId="0" applyFont="1" applyFill="1" applyBorder="1" applyAlignment="1" applyProtection="1">
      <alignment horizontal="center"/>
      <protection locked="0"/>
    </xf>
    <xf numFmtId="0" fontId="2" fillId="35" borderId="67" xfId="0" applyFont="1" applyFill="1" applyBorder="1" applyAlignment="1">
      <alignment horizontal="center" wrapText="1"/>
    </xf>
    <xf numFmtId="0" fontId="10" fillId="35" borderId="68" xfId="0" applyFont="1" applyFill="1" applyBorder="1" applyAlignment="1">
      <alignment horizontal="center"/>
    </xf>
    <xf numFmtId="0" fontId="10" fillId="40" borderId="69" xfId="0" applyFont="1" applyFill="1" applyBorder="1" applyAlignment="1">
      <alignment horizontal="center"/>
    </xf>
    <xf numFmtId="0" fontId="10" fillId="40" borderId="68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0" borderId="58" xfId="0" applyFont="1" applyFill="1" applyBorder="1" applyAlignment="1">
      <alignment horizontal="center"/>
    </xf>
    <xf numFmtId="0" fontId="10" fillId="40" borderId="58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 wrapText="1"/>
    </xf>
    <xf numFmtId="0" fontId="10" fillId="35" borderId="59" xfId="0" applyFont="1" applyFill="1" applyBorder="1" applyAlignment="1">
      <alignment horizontal="center"/>
    </xf>
    <xf numFmtId="0" fontId="10" fillId="40" borderId="59" xfId="0" applyFont="1" applyFill="1" applyBorder="1" applyAlignment="1">
      <alignment horizontal="center"/>
    </xf>
    <xf numFmtId="0" fontId="0" fillId="36" borderId="13" xfId="51" applyNumberFormat="1" applyFill="1" applyBorder="1" applyAlignment="1" applyProtection="1">
      <alignment horizontal="center"/>
      <protection locked="0"/>
    </xf>
    <xf numFmtId="0" fontId="0" fillId="38" borderId="28" xfId="51" applyNumberFormat="1" applyFill="1" applyBorder="1" applyAlignment="1" applyProtection="1">
      <alignment horizontal="center"/>
      <protection locked="0"/>
    </xf>
    <xf numFmtId="0" fontId="2" fillId="36" borderId="24" xfId="51" applyFont="1" applyFill="1" applyBorder="1" applyAlignment="1" applyProtection="1">
      <alignment horizontal="center"/>
      <protection/>
    </xf>
    <xf numFmtId="0" fontId="0" fillId="36" borderId="26" xfId="51" applyFill="1" applyBorder="1" applyAlignment="1" applyProtection="1">
      <alignment horizontal="center"/>
      <protection locked="0"/>
    </xf>
    <xf numFmtId="0" fontId="0" fillId="36" borderId="25" xfId="5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left"/>
      <protection/>
    </xf>
    <xf numFmtId="0" fontId="10" fillId="3" borderId="63" xfId="0" applyFont="1" applyFill="1" applyBorder="1" applyAlignment="1" applyProtection="1">
      <alignment horizontal="left"/>
      <protection/>
    </xf>
    <xf numFmtId="0" fontId="10" fillId="3" borderId="12" xfId="0" applyFont="1" applyFill="1" applyBorder="1" applyAlignment="1" applyProtection="1">
      <alignment horizontal="left"/>
      <protection/>
    </xf>
    <xf numFmtId="0" fontId="10" fillId="3" borderId="64" xfId="0" applyFont="1" applyFill="1" applyBorder="1" applyAlignment="1" applyProtection="1">
      <alignment horizontal="left"/>
      <protection/>
    </xf>
    <xf numFmtId="0" fontId="10" fillId="3" borderId="65" xfId="0" applyFont="1" applyFill="1" applyBorder="1" applyAlignment="1" applyProtection="1">
      <alignment horizontal="left"/>
      <protection/>
    </xf>
    <xf numFmtId="0" fontId="18" fillId="37" borderId="0" xfId="0" applyFont="1" applyFill="1" applyAlignment="1" applyProtection="1">
      <alignment/>
      <protection/>
    </xf>
    <xf numFmtId="0" fontId="19" fillId="37" borderId="0" xfId="0" applyFont="1" applyFill="1" applyAlignment="1" applyProtection="1">
      <alignment horizontal="left"/>
      <protection/>
    </xf>
    <xf numFmtId="0" fontId="47" fillId="0" borderId="0" xfId="52">
      <alignment/>
      <protection/>
    </xf>
    <xf numFmtId="0" fontId="65" fillId="0" borderId="0" xfId="52" applyFont="1" applyAlignment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7" fillId="0" borderId="0" xfId="52" applyAlignment="1">
      <alignment vertical="center"/>
      <protection/>
    </xf>
    <xf numFmtId="165" fontId="65" fillId="0" borderId="70" xfId="52" applyNumberFormat="1" applyFont="1" applyBorder="1" applyAlignment="1" applyProtection="1">
      <alignment horizontal="left" vertical="center"/>
      <protection locked="0"/>
    </xf>
    <xf numFmtId="0" fontId="65" fillId="0" borderId="70" xfId="52" applyFont="1" applyBorder="1" applyAlignment="1" applyProtection="1">
      <alignment horizontal="left" vertical="center"/>
      <protection locked="0"/>
    </xf>
    <xf numFmtId="0" fontId="65" fillId="0" borderId="71" xfId="52" applyFont="1" applyBorder="1" applyAlignment="1" applyProtection="1">
      <alignment horizontal="left" vertical="center"/>
      <protection locked="0"/>
    </xf>
    <xf numFmtId="165" fontId="65" fillId="0" borderId="28" xfId="52" applyNumberFormat="1" applyFont="1" applyBorder="1" applyAlignment="1" applyProtection="1">
      <alignment horizontal="left" vertical="center"/>
      <protection locked="0"/>
    </xf>
    <xf numFmtId="0" fontId="65" fillId="0" borderId="28" xfId="52" applyFont="1" applyBorder="1" applyAlignment="1" applyProtection="1">
      <alignment horizontal="left" vertical="center"/>
      <protection locked="0"/>
    </xf>
    <xf numFmtId="0" fontId="65" fillId="0" borderId="72" xfId="52" applyFont="1" applyBorder="1" applyAlignment="1" applyProtection="1">
      <alignment horizontal="left" vertical="center"/>
      <protection locked="0"/>
    </xf>
    <xf numFmtId="0" fontId="66" fillId="3" borderId="73" xfId="52" applyFont="1" applyFill="1" applyBorder="1" applyAlignment="1" applyProtection="1">
      <alignment horizontal="left" vertical="center" wrapText="1"/>
      <protection locked="0"/>
    </xf>
    <xf numFmtId="0" fontId="66" fillId="3" borderId="74" xfId="52" applyFont="1" applyFill="1" applyBorder="1" applyAlignment="1" applyProtection="1">
      <alignment horizontal="left" vertical="center" wrapText="1"/>
      <protection locked="0"/>
    </xf>
    <xf numFmtId="0" fontId="66" fillId="3" borderId="75" xfId="52" applyFont="1" applyFill="1" applyBorder="1" applyAlignment="1" applyProtection="1">
      <alignment horizontal="left" vertical="center" wrapText="1"/>
      <protection locked="0"/>
    </xf>
    <xf numFmtId="14" fontId="0" fillId="40" borderId="45" xfId="49" applyNumberFormat="1" applyFill="1" applyBorder="1" applyAlignment="1" applyProtection="1">
      <alignment horizontal="left"/>
      <protection locked="0"/>
    </xf>
    <xf numFmtId="14" fontId="0" fillId="0" borderId="45" xfId="49" applyNumberFormat="1" applyBorder="1" applyAlignment="1" applyProtection="1">
      <alignment horizontal="left"/>
      <protection locked="0"/>
    </xf>
    <xf numFmtId="0" fontId="2" fillId="3" borderId="64" xfId="0" applyFont="1" applyFill="1" applyBorder="1" applyAlignment="1" applyProtection="1">
      <alignment horizontal="left"/>
      <protection/>
    </xf>
    <xf numFmtId="14" fontId="0" fillId="0" borderId="62" xfId="49" applyNumberFormat="1" applyFont="1" applyBorder="1" applyAlignment="1" applyProtection="1">
      <alignment horizontal="left"/>
      <protection locked="0"/>
    </xf>
    <xf numFmtId="0" fontId="5" fillId="35" borderId="76" xfId="0" applyFont="1" applyFill="1" applyBorder="1" applyAlignment="1" applyProtection="1">
      <alignment vertical="center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0" fillId="3" borderId="64" xfId="0" applyFont="1" applyFill="1" applyBorder="1" applyAlignment="1" applyProtection="1">
      <alignment horizontal="left"/>
      <protection/>
    </xf>
    <xf numFmtId="0" fontId="65" fillId="0" borderId="77" xfId="52" applyFont="1" applyBorder="1" applyAlignment="1" applyProtection="1">
      <alignment horizontal="left" vertical="center"/>
      <protection locked="0"/>
    </xf>
    <xf numFmtId="0" fontId="65" fillId="0" borderId="45" xfId="52" applyFont="1" applyBorder="1" applyAlignment="1" applyProtection="1">
      <alignment horizontal="left" vertical="center"/>
      <protection locked="0"/>
    </xf>
    <xf numFmtId="0" fontId="66" fillId="3" borderId="78" xfId="52" applyFont="1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164" fontId="65" fillId="0" borderId="28" xfId="52" applyNumberFormat="1" applyFont="1" applyBorder="1" applyAlignment="1" applyProtection="1">
      <alignment horizontal="left" vertical="center"/>
      <protection locked="0"/>
    </xf>
    <xf numFmtId="164" fontId="65" fillId="0" borderId="79" xfId="52" applyNumberFormat="1" applyFont="1" applyBorder="1" applyAlignment="1" applyProtection="1">
      <alignment horizontal="left" vertical="center"/>
      <protection locked="0"/>
    </xf>
    <xf numFmtId="164" fontId="65" fillId="0" borderId="70" xfId="52" applyNumberFormat="1" applyFont="1" applyBorder="1" applyAlignment="1" applyProtection="1">
      <alignment horizontal="left" vertical="center"/>
      <protection locked="0"/>
    </xf>
    <xf numFmtId="164" fontId="65" fillId="0" borderId="80" xfId="52" applyNumberFormat="1" applyFont="1" applyBorder="1" applyAlignment="1" applyProtection="1">
      <alignment horizontal="left" vertical="center"/>
      <protection locked="0"/>
    </xf>
    <xf numFmtId="4" fontId="21" fillId="35" borderId="38" xfId="0" applyNumberFormat="1" applyFont="1" applyFill="1" applyBorder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37" borderId="2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22" fillId="35" borderId="81" xfId="0" applyFont="1" applyFill="1" applyBorder="1" applyAlignment="1">
      <alignment horizontal="center"/>
    </xf>
    <xf numFmtId="4" fontId="22" fillId="35" borderId="82" xfId="0" applyNumberFormat="1" applyFont="1" applyFill="1" applyBorder="1" applyAlignment="1">
      <alignment horizontal="center"/>
    </xf>
    <xf numFmtId="4" fontId="22" fillId="40" borderId="26" xfId="0" applyNumberFormat="1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4" fontId="22" fillId="35" borderId="26" xfId="0" applyNumberFormat="1" applyFont="1" applyFill="1" applyBorder="1" applyAlignment="1">
      <alignment horizontal="center"/>
    </xf>
    <xf numFmtId="0" fontId="22" fillId="40" borderId="13" xfId="0" applyFont="1" applyFill="1" applyBorder="1" applyAlignment="1">
      <alignment horizontal="center"/>
    </xf>
    <xf numFmtId="0" fontId="20" fillId="33" borderId="14" xfId="0" applyFont="1" applyFill="1" applyBorder="1" applyAlignment="1" applyProtection="1">
      <alignment horizontal="center"/>
      <protection/>
    </xf>
    <xf numFmtId="0" fontId="20" fillId="33" borderId="17" xfId="0" applyFont="1" applyFill="1" applyBorder="1" applyAlignment="1" applyProtection="1">
      <alignment horizontal="center"/>
      <protection/>
    </xf>
    <xf numFmtId="4" fontId="21" fillId="40" borderId="38" xfId="0" applyNumberFormat="1" applyFont="1" applyFill="1" applyBorder="1" applyAlignment="1">
      <alignment/>
    </xf>
    <xf numFmtId="4" fontId="21" fillId="35" borderId="83" xfId="0" applyNumberFormat="1" applyFont="1" applyFill="1" applyBorder="1" applyAlignment="1">
      <alignment/>
    </xf>
    <xf numFmtId="4" fontId="21" fillId="40" borderId="83" xfId="0" applyNumberFormat="1" applyFont="1" applyFill="1" applyBorder="1" applyAlignment="1">
      <alignment/>
    </xf>
    <xf numFmtId="0" fontId="22" fillId="35" borderId="81" xfId="0" applyFont="1" applyFill="1" applyBorder="1" applyAlignment="1" applyProtection="1">
      <alignment horizontal="center"/>
      <protection/>
    </xf>
    <xf numFmtId="4" fontId="22" fillId="35" borderId="82" xfId="0" applyNumberFormat="1" applyFont="1" applyFill="1" applyBorder="1" applyAlignment="1" applyProtection="1">
      <alignment horizontal="center"/>
      <protection/>
    </xf>
    <xf numFmtId="0" fontId="22" fillId="40" borderId="13" xfId="0" applyFont="1" applyFill="1" applyBorder="1" applyAlignment="1" applyProtection="1">
      <alignment horizontal="center"/>
      <protection/>
    </xf>
    <xf numFmtId="4" fontId="22" fillId="40" borderId="26" xfId="0" applyNumberFormat="1" applyFont="1" applyFill="1" applyBorder="1" applyAlignment="1" applyProtection="1">
      <alignment horizontal="center"/>
      <protection/>
    </xf>
    <xf numFmtId="0" fontId="22" fillId="35" borderId="13" xfId="0" applyFont="1" applyFill="1" applyBorder="1" applyAlignment="1" applyProtection="1">
      <alignment horizontal="center"/>
      <protection/>
    </xf>
    <xf numFmtId="4" fontId="22" fillId="35" borderId="2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4" fontId="6" fillId="6" borderId="28" xfId="49" applyNumberFormat="1" applyFont="1" applyFill="1" applyBorder="1" applyAlignment="1" applyProtection="1">
      <alignment horizontal="left" vertical="center"/>
      <protection locked="0"/>
    </xf>
    <xf numFmtId="49" fontId="6" fillId="6" borderId="28" xfId="49" applyNumberFormat="1" applyFont="1" applyFill="1" applyBorder="1" applyAlignment="1" applyProtection="1">
      <alignment horizontal="left" vertical="center"/>
      <protection locked="0"/>
    </xf>
    <xf numFmtId="0" fontId="20" fillId="35" borderId="76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30" borderId="76" xfId="0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37" borderId="0" xfId="0" applyFont="1" applyFill="1" applyBorder="1" applyAlignment="1">
      <alignment horizontal="center" textRotation="90"/>
    </xf>
    <xf numFmtId="0" fontId="0" fillId="37" borderId="0" xfId="0" applyFill="1" applyBorder="1" applyAlignment="1">
      <alignment horizontal="center" textRotation="90"/>
    </xf>
    <xf numFmtId="4" fontId="3" fillId="30" borderId="34" xfId="0" applyNumberFormat="1" applyFont="1" applyFill="1" applyBorder="1" applyAlignment="1" applyProtection="1">
      <alignment/>
      <protection/>
    </xf>
    <xf numFmtId="4" fontId="3" fillId="30" borderId="36" xfId="0" applyNumberFormat="1" applyFont="1" applyFill="1" applyBorder="1" applyAlignment="1" applyProtection="1">
      <alignment/>
      <protection/>
    </xf>
    <xf numFmtId="0" fontId="0" fillId="37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3" borderId="63" xfId="0" applyFont="1" applyFill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6" fillId="6" borderId="2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wrapText="1"/>
      <protection/>
    </xf>
    <xf numFmtId="49" fontId="6" fillId="6" borderId="84" xfId="0" applyNumberFormat="1" applyFont="1" applyFill="1" applyBorder="1" applyAlignment="1" applyProtection="1">
      <alignment vertical="center"/>
      <protection locked="0"/>
    </xf>
    <xf numFmtId="49" fontId="6" fillId="6" borderId="40" xfId="0" applyNumberFormat="1" applyFont="1" applyFill="1" applyBorder="1" applyAlignment="1" applyProtection="1">
      <alignment vertical="center"/>
      <protection locked="0"/>
    </xf>
    <xf numFmtId="49" fontId="6" fillId="6" borderId="85" xfId="0" applyNumberFormat="1" applyFont="1" applyFill="1" applyBorder="1" applyAlignment="1" applyProtection="1">
      <alignment vertical="center"/>
      <protection locked="0"/>
    </xf>
    <xf numFmtId="0" fontId="4" fillId="35" borderId="86" xfId="0" applyFont="1" applyFill="1" applyBorder="1" applyAlignment="1" applyProtection="1">
      <alignment vertical="center"/>
      <protection/>
    </xf>
    <xf numFmtId="0" fontId="4" fillId="30" borderId="30" xfId="0" applyFont="1" applyFill="1" applyBorder="1" applyAlignment="1" applyProtection="1">
      <alignment vertical="center"/>
      <protection/>
    </xf>
    <xf numFmtId="0" fontId="6" fillId="35" borderId="86" xfId="0" applyFont="1" applyFill="1" applyBorder="1" applyAlignment="1" applyProtection="1">
      <alignment horizontal="center"/>
      <protection/>
    </xf>
    <xf numFmtId="0" fontId="6" fillId="35" borderId="87" xfId="0" applyFont="1" applyFill="1" applyBorder="1" applyAlignment="1" applyProtection="1">
      <alignment horizontal="center"/>
      <protection/>
    </xf>
    <xf numFmtId="4" fontId="14" fillId="35" borderId="86" xfId="0" applyNumberFormat="1" applyFont="1" applyFill="1" applyBorder="1" applyAlignment="1" applyProtection="1">
      <alignment horizontal="right"/>
      <protection/>
    </xf>
    <xf numFmtId="4" fontId="14" fillId="35" borderId="88" xfId="0" applyNumberFormat="1" applyFont="1" applyFill="1" applyBorder="1" applyAlignment="1" applyProtection="1">
      <alignment horizontal="right"/>
      <protection/>
    </xf>
    <xf numFmtId="4" fontId="14" fillId="35" borderId="87" xfId="0" applyNumberFormat="1" applyFont="1" applyFill="1" applyBorder="1" applyAlignment="1" applyProtection="1">
      <alignment horizontal="right"/>
      <protection/>
    </xf>
    <xf numFmtId="49" fontId="6" fillId="6" borderId="89" xfId="0" applyNumberFormat="1" applyFont="1" applyFill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vertical="center"/>
      <protection locked="0"/>
    </xf>
    <xf numFmtId="49" fontId="6" fillId="6" borderId="90" xfId="0" applyNumberFormat="1" applyFont="1" applyFill="1" applyBorder="1" applyAlignment="1" applyProtection="1">
      <alignment vertical="center"/>
      <protection locked="0"/>
    </xf>
    <xf numFmtId="49" fontId="6" fillId="6" borderId="89" xfId="0" applyNumberFormat="1" applyFont="1" applyFill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6" fillId="6" borderId="90" xfId="0" applyNumberFormat="1" applyFont="1" applyFill="1" applyBorder="1" applyAlignment="1" applyProtection="1">
      <alignment horizontal="left" vertical="center"/>
      <protection locked="0"/>
    </xf>
    <xf numFmtId="49" fontId="6" fillId="6" borderId="91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49" fontId="18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6" fillId="30" borderId="76" xfId="0" applyFont="1" applyFill="1" applyBorder="1" applyAlignment="1" applyProtection="1">
      <alignment horizontal="left" vertical="center"/>
      <protection/>
    </xf>
    <xf numFmtId="0" fontId="16" fillId="0" borderId="3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6" fillId="35" borderId="76" xfId="0" applyFont="1" applyFill="1" applyBorder="1" applyAlignment="1" applyProtection="1">
      <alignment horizontal="center"/>
      <protection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35" borderId="76" xfId="0" applyFont="1" applyFill="1" applyBorder="1" applyAlignment="1" applyProtection="1">
      <alignment horizontal="center"/>
      <protection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8" fillId="37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top"/>
      <protection/>
    </xf>
    <xf numFmtId="0" fontId="16" fillId="37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4" fontId="4" fillId="37" borderId="0" xfId="0" applyNumberFormat="1" applyFont="1" applyFill="1" applyBorder="1" applyAlignment="1" applyProtection="1">
      <alignment horizontal="left" vertical="top"/>
      <protection/>
    </xf>
    <xf numFmtId="0" fontId="2" fillId="37" borderId="0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0" fillId="30" borderId="76" xfId="0" applyFont="1" applyFill="1" applyBorder="1" applyAlignment="1" applyProtection="1">
      <alignment horizontal="center" vertical="center"/>
      <protection/>
    </xf>
    <xf numFmtId="0" fontId="10" fillId="30" borderId="32" xfId="0" applyFont="1" applyFill="1" applyBorder="1" applyAlignment="1" applyProtection="1">
      <alignment horizontal="center" vertical="center"/>
      <protection/>
    </xf>
    <xf numFmtId="0" fontId="10" fillId="30" borderId="30" xfId="0" applyFont="1" applyFill="1" applyBorder="1" applyAlignment="1" applyProtection="1">
      <alignment horizontal="center" vertical="center"/>
      <protection/>
    </xf>
    <xf numFmtId="0" fontId="4" fillId="30" borderId="76" xfId="0" applyFont="1" applyFill="1" applyBorder="1" applyAlignment="1" applyProtection="1">
      <alignment vertical="center"/>
      <protection/>
    </xf>
    <xf numFmtId="0" fontId="5" fillId="30" borderId="76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18" fillId="0" borderId="40" xfId="0" applyFont="1" applyBorder="1" applyAlignment="1">
      <alignment horizontal="left"/>
    </xf>
    <xf numFmtId="0" fontId="12" fillId="0" borderId="61" xfId="0" applyFont="1" applyBorder="1" applyAlignment="1">
      <alignment vertical="center" wrapText="1"/>
    </xf>
    <xf numFmtId="0" fontId="6" fillId="6" borderId="45" xfId="0" applyFont="1" applyFill="1" applyBorder="1" applyAlignment="1" applyProtection="1">
      <alignment horizontal="left" vertical="center"/>
      <protection locked="0"/>
    </xf>
    <xf numFmtId="0" fontId="6" fillId="6" borderId="38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 applyProtection="1">
      <alignment horizontal="left" vertical="center"/>
      <protection locked="0"/>
    </xf>
    <xf numFmtId="0" fontId="5" fillId="35" borderId="32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6" fillId="30" borderId="32" xfId="0" applyFont="1" applyFill="1" applyBorder="1" applyAlignment="1" applyProtection="1">
      <alignment horizontal="left" vertical="center"/>
      <protection/>
    </xf>
    <xf numFmtId="0" fontId="6" fillId="30" borderId="30" xfId="0" applyFont="1" applyFill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>
      <alignment horizontal="center" vertical="center" wrapText="1"/>
    </xf>
    <xf numFmtId="49" fontId="67" fillId="37" borderId="0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6" fillId="35" borderId="32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13" fillId="35" borderId="86" xfId="0" applyFont="1" applyFill="1" applyBorder="1" applyAlignment="1" applyProtection="1">
      <alignment horizontal="center"/>
      <protection/>
    </xf>
    <xf numFmtId="0" fontId="13" fillId="35" borderId="88" xfId="0" applyFont="1" applyFill="1" applyBorder="1" applyAlignment="1" applyProtection="1">
      <alignment horizontal="center"/>
      <protection/>
    </xf>
    <xf numFmtId="0" fontId="2" fillId="3" borderId="93" xfId="0" applyFont="1" applyFill="1" applyBorder="1" applyAlignment="1" applyProtection="1">
      <alignment horizontal="left" wrapText="1"/>
      <protection/>
    </xf>
    <xf numFmtId="0" fontId="2" fillId="0" borderId="27" xfId="0" applyFont="1" applyBorder="1" applyAlignment="1">
      <alignment horizontal="left" wrapText="1"/>
    </xf>
    <xf numFmtId="0" fontId="6" fillId="35" borderId="53" xfId="0" applyFont="1" applyFill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94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6" fillId="6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43" xfId="0" applyNumberFormat="1" applyBorder="1" applyAlignment="1" applyProtection="1">
      <alignment horizontal="left" vertical="center"/>
      <protection locked="0"/>
    </xf>
    <xf numFmtId="0" fontId="2" fillId="30" borderId="42" xfId="0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/>
      <protection/>
    </xf>
    <xf numFmtId="0" fontId="0" fillId="35" borderId="95" xfId="0" applyFont="1" applyFill="1" applyBorder="1" applyAlignment="1">
      <alignment horizontal="center"/>
    </xf>
    <xf numFmtId="0" fontId="0" fillId="35" borderId="96" xfId="0" applyFont="1" applyFill="1" applyBorder="1" applyAlignment="1">
      <alignment horizontal="center"/>
    </xf>
    <xf numFmtId="0" fontId="0" fillId="35" borderId="97" xfId="0" applyFont="1" applyFill="1" applyBorder="1" applyAlignment="1">
      <alignment horizontal="center"/>
    </xf>
    <xf numFmtId="0" fontId="0" fillId="35" borderId="98" xfId="0" applyFont="1" applyFill="1" applyBorder="1" applyAlignment="1">
      <alignment horizontal="center"/>
    </xf>
    <xf numFmtId="0" fontId="5" fillId="30" borderId="76" xfId="0" applyFont="1" applyFill="1" applyBorder="1" applyAlignment="1" applyProtection="1">
      <alignment vertical="center"/>
      <protection/>
    </xf>
    <xf numFmtId="0" fontId="0" fillId="30" borderId="99" xfId="0" applyFont="1" applyFill="1" applyBorder="1" applyAlignment="1">
      <alignment horizontal="center" textRotation="90"/>
    </xf>
    <xf numFmtId="0" fontId="0" fillId="0" borderId="100" xfId="0" applyFont="1" applyBorder="1" applyAlignment="1">
      <alignment horizontal="center" textRotation="90"/>
    </xf>
    <xf numFmtId="0" fontId="23" fillId="35" borderId="10" xfId="0" applyFont="1" applyFill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35" borderId="101" xfId="0" applyFont="1" applyFill="1" applyBorder="1" applyAlignment="1">
      <alignment horizontal="center" textRotation="90" wrapText="1"/>
    </xf>
    <xf numFmtId="0" fontId="23" fillId="0" borderId="65" xfId="0" applyFont="1" applyBorder="1" applyAlignment="1">
      <alignment horizontal="center" textRotation="90" wrapText="1"/>
    </xf>
    <xf numFmtId="0" fontId="2" fillId="30" borderId="102" xfId="0" applyFont="1" applyFill="1" applyBorder="1" applyAlignment="1" applyProtection="1">
      <alignment horizontal="center" vertical="center"/>
      <protection/>
    </xf>
    <xf numFmtId="0" fontId="2" fillId="30" borderId="44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horizontal="left" vertical="center"/>
      <protection/>
    </xf>
    <xf numFmtId="0" fontId="13" fillId="30" borderId="53" xfId="0" applyFont="1" applyFill="1" applyBorder="1" applyAlignment="1" applyProtection="1">
      <alignment horizontal="center" vertical="center"/>
      <protection/>
    </xf>
    <xf numFmtId="0" fontId="13" fillId="30" borderId="9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4" fontId="10" fillId="0" borderId="102" xfId="0" applyNumberFormat="1" applyFont="1" applyBorder="1" applyAlignment="1" applyProtection="1">
      <alignment vertical="center"/>
      <protection/>
    </xf>
    <xf numFmtId="4" fontId="10" fillId="0" borderId="44" xfId="0" applyNumberFormat="1" applyFont="1" applyBorder="1" applyAlignment="1" applyProtection="1">
      <alignment vertical="center"/>
      <protection/>
    </xf>
    <xf numFmtId="4" fontId="10" fillId="0" borderId="42" xfId="0" applyNumberFormat="1" applyFont="1" applyBorder="1" applyAlignment="1" applyProtection="1">
      <alignment vertical="center"/>
      <protection/>
    </xf>
    <xf numFmtId="4" fontId="10" fillId="0" borderId="24" xfId="0" applyNumberFormat="1" applyFont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textRotation="90"/>
    </xf>
    <xf numFmtId="0" fontId="2" fillId="0" borderId="104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6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38" xfId="0" applyNumberFormat="1" applyBorder="1" applyAlignment="1" applyProtection="1">
      <alignment horizontal="left" vertical="center"/>
      <protection hidden="1"/>
    </xf>
    <xf numFmtId="0" fontId="0" fillId="0" borderId="43" xfId="0" applyNumberFormat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6" borderId="84" xfId="0" applyNumberFormat="1" applyFont="1" applyFill="1" applyBorder="1" applyAlignment="1" applyProtection="1">
      <alignment vertical="center"/>
      <protection hidden="1"/>
    </xf>
    <xf numFmtId="0" fontId="6" fillId="6" borderId="40" xfId="0" applyNumberFormat="1" applyFont="1" applyFill="1" applyBorder="1" applyAlignment="1" applyProtection="1">
      <alignment vertical="center"/>
      <protection hidden="1"/>
    </xf>
    <xf numFmtId="0" fontId="6" fillId="6" borderId="85" xfId="0" applyNumberFormat="1" applyFont="1" applyFill="1" applyBorder="1" applyAlignment="1" applyProtection="1">
      <alignment vertical="center"/>
      <protection hidden="1"/>
    </xf>
    <xf numFmtId="0" fontId="6" fillId="6" borderId="89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90" xfId="0" applyNumberFormat="1" applyFont="1" applyFill="1" applyBorder="1" applyAlignment="1" applyProtection="1">
      <alignment horizontal="left" vertical="center"/>
      <protection hidden="1"/>
    </xf>
    <xf numFmtId="0" fontId="6" fillId="6" borderId="91" xfId="0" applyNumberFormat="1" applyFont="1" applyFill="1" applyBorder="1" applyAlignment="1" applyProtection="1">
      <alignment horizontal="left" vertical="center"/>
      <protection hidden="1"/>
    </xf>
    <xf numFmtId="0" fontId="0" fillId="0" borderId="35" xfId="0" applyNumberFormat="1" applyBorder="1" applyAlignment="1" applyProtection="1">
      <alignment horizontal="left" vertical="center"/>
      <protection hidden="1"/>
    </xf>
    <xf numFmtId="0" fontId="0" fillId="0" borderId="92" xfId="0" applyNumberFormat="1" applyBorder="1" applyAlignment="1" applyProtection="1">
      <alignment horizontal="left" vertical="center"/>
      <protection hidden="1"/>
    </xf>
    <xf numFmtId="0" fontId="10" fillId="3" borderId="93" xfId="0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0" fontId="6" fillId="6" borderId="28" xfId="0" applyFont="1" applyFill="1" applyBorder="1" applyAlignment="1" applyProtection="1">
      <alignment horizontal="left" vertical="center"/>
      <protection hidden="1"/>
    </xf>
    <xf numFmtId="0" fontId="6" fillId="6" borderId="89" xfId="0" applyNumberFormat="1" applyFont="1" applyFill="1" applyBorder="1" applyAlignment="1" applyProtection="1">
      <alignment vertical="center"/>
      <protection hidden="1"/>
    </xf>
    <xf numFmtId="0" fontId="6" fillId="6" borderId="0" xfId="0" applyNumberFormat="1" applyFont="1" applyFill="1" applyBorder="1" applyAlignment="1" applyProtection="1">
      <alignment vertical="center"/>
      <protection hidden="1"/>
    </xf>
    <xf numFmtId="0" fontId="6" fillId="6" borderId="9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 wrapText="1"/>
    </xf>
    <xf numFmtId="0" fontId="6" fillId="6" borderId="45" xfId="0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6" fillId="6" borderId="35" xfId="0" applyNumberFormat="1" applyFont="1" applyFill="1" applyBorder="1" applyAlignment="1" applyProtection="1">
      <alignment horizontal="left" vertical="center"/>
      <protection hidden="1"/>
    </xf>
    <xf numFmtId="0" fontId="6" fillId="6" borderId="92" xfId="0" applyNumberFormat="1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434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434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32</xdr:col>
      <xdr:colOff>0</xdr:colOff>
      <xdr:row>12</xdr:row>
      <xdr:rowOff>257175</xdr:rowOff>
    </xdr:from>
    <xdr:to>
      <xdr:col>57</xdr:col>
      <xdr:colOff>19050</xdr:colOff>
      <xdr:row>19</xdr:row>
      <xdr:rowOff>361950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11610975" y="4010025"/>
          <a:ext cx="62103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13</xdr:col>
      <xdr:colOff>209550</xdr:colOff>
      <xdr:row>0</xdr:row>
      <xdr:rowOff>28575</xdr:rowOff>
    </xdr:from>
    <xdr:to>
      <xdr:col>17</xdr:col>
      <xdr:colOff>381000</xdr:colOff>
      <xdr:row>5</xdr:row>
      <xdr:rowOff>200025</xdr:rowOff>
    </xdr:to>
    <xdr:sp>
      <xdr:nvSpPr>
        <xdr:cNvPr id="4" name="Rectangle à coins arrondis 6"/>
        <xdr:cNvSpPr>
          <a:spLocks/>
        </xdr:cNvSpPr>
      </xdr:nvSpPr>
      <xdr:spPr>
        <a:xfrm>
          <a:off x="8096250" y="28575"/>
          <a:ext cx="1581150" cy="17145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266700</xdr:rowOff>
    </xdr:from>
    <xdr:to>
      <xdr:col>89</xdr:col>
      <xdr:colOff>19050</xdr:colOff>
      <xdr:row>19</xdr:row>
      <xdr:rowOff>361950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21221700" y="4019550"/>
          <a:ext cx="62103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53</xdr:row>
      <xdr:rowOff>200025</xdr:rowOff>
    </xdr:from>
    <xdr:to>
      <xdr:col>3</xdr:col>
      <xdr:colOff>104775</xdr:colOff>
      <xdr:row>54</xdr:row>
      <xdr:rowOff>152400</xdr:rowOff>
    </xdr:to>
    <xdr:sp>
      <xdr:nvSpPr>
        <xdr:cNvPr id="6" name="ZoneTexte 3"/>
        <xdr:cNvSpPr txBox="1">
          <a:spLocks noChangeArrowheads="1"/>
        </xdr:cNvSpPr>
      </xdr:nvSpPr>
      <xdr:spPr>
        <a:xfrm>
          <a:off x="104775" y="1508760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53</xdr:row>
      <xdr:rowOff>180975</xdr:rowOff>
    </xdr:from>
    <xdr:to>
      <xdr:col>2</xdr:col>
      <xdr:colOff>742950</xdr:colOff>
      <xdr:row>54</xdr:row>
      <xdr:rowOff>171450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76200" y="15011400"/>
          <a:ext cx="2895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  <xdr:twoCellAnchor>
    <xdr:from>
      <xdr:col>13</xdr:col>
      <xdr:colOff>161925</xdr:colOff>
      <xdr:row>0</xdr:row>
      <xdr:rowOff>47625</xdr:rowOff>
    </xdr:from>
    <xdr:to>
      <xdr:col>17</xdr:col>
      <xdr:colOff>381000</xdr:colOff>
      <xdr:row>5</xdr:row>
      <xdr:rowOff>285750</xdr:rowOff>
    </xdr:to>
    <xdr:sp>
      <xdr:nvSpPr>
        <xdr:cNvPr id="4" name="Rectangle à coins arrondis 6"/>
        <xdr:cNvSpPr>
          <a:spLocks/>
        </xdr:cNvSpPr>
      </xdr:nvSpPr>
      <xdr:spPr>
        <a:xfrm>
          <a:off x="8048625" y="47625"/>
          <a:ext cx="1628775" cy="17430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3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63</xdr:col>
      <xdr:colOff>1933575</xdr:colOff>
      <xdr:row>12</xdr:row>
      <xdr:rowOff>238125</xdr:rowOff>
    </xdr:from>
    <xdr:to>
      <xdr:col>88</xdr:col>
      <xdr:colOff>180975</xdr:colOff>
      <xdr:row>19</xdr:row>
      <xdr:rowOff>361950</xdr:rowOff>
    </xdr:to>
    <xdr:sp>
      <xdr:nvSpPr>
        <xdr:cNvPr id="6" name="ZoneTexte 4"/>
        <xdr:cNvSpPr txBox="1">
          <a:spLocks noChangeArrowheads="1"/>
        </xdr:cNvSpPr>
      </xdr:nvSpPr>
      <xdr:spPr>
        <a:xfrm>
          <a:off x="21221700" y="3952875"/>
          <a:ext cx="61245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266700</xdr:rowOff>
    </xdr:from>
    <xdr:to>
      <xdr:col>56</xdr:col>
      <xdr:colOff>209550</xdr:colOff>
      <xdr:row>20</xdr:row>
      <xdr:rowOff>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30025" y="3981450"/>
          <a:ext cx="6134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28575</xdr:colOff>
      <xdr:row>12</xdr:row>
      <xdr:rowOff>257175</xdr:rowOff>
    </xdr:from>
    <xdr:to>
      <xdr:col>88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50275" y="3971925"/>
          <a:ext cx="61436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53</xdr:row>
      <xdr:rowOff>161925</xdr:rowOff>
    </xdr:from>
    <xdr:to>
      <xdr:col>3</xdr:col>
      <xdr:colOff>104775</xdr:colOff>
      <xdr:row>54</xdr:row>
      <xdr:rowOff>114300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1499235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0</xdr:colOff>
      <xdr:row>12</xdr:row>
      <xdr:rowOff>219075</xdr:rowOff>
    </xdr:from>
    <xdr:to>
      <xdr:col>56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1097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19050</xdr:colOff>
      <xdr:row>12</xdr:row>
      <xdr:rowOff>257175</xdr:rowOff>
    </xdr:from>
    <xdr:to>
      <xdr:col>88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40750" y="3971925"/>
          <a:ext cx="61341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53</xdr:row>
      <xdr:rowOff>209550</xdr:rowOff>
    </xdr:from>
    <xdr:to>
      <xdr:col>3</xdr:col>
      <xdr:colOff>9525</xdr:colOff>
      <xdr:row>54</xdr:row>
      <xdr:rowOff>161925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0" y="15039975"/>
          <a:ext cx="3219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64</xdr:col>
      <xdr:colOff>19050</xdr:colOff>
      <xdr:row>12</xdr:row>
      <xdr:rowOff>238125</xdr:rowOff>
    </xdr:from>
    <xdr:to>
      <xdr:col>88</xdr:col>
      <xdr:colOff>209550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40750" y="3952875"/>
          <a:ext cx="61341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28575</xdr:colOff>
      <xdr:row>12</xdr:row>
      <xdr:rowOff>238125</xdr:rowOff>
    </xdr:from>
    <xdr:to>
      <xdr:col>56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9550" y="3952875"/>
          <a:ext cx="614362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47625</xdr:colOff>
      <xdr:row>53</xdr:row>
      <xdr:rowOff>219075</xdr:rowOff>
    </xdr:from>
    <xdr:to>
      <xdr:col>3</xdr:col>
      <xdr:colOff>47625</xdr:colOff>
      <xdr:row>54</xdr:row>
      <xdr:rowOff>180975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47625" y="15049500"/>
          <a:ext cx="3209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190500</xdr:colOff>
      <xdr:row>0</xdr:row>
      <xdr:rowOff>0</xdr:rowOff>
    </xdr:from>
    <xdr:to>
      <xdr:col>17</xdr:col>
      <xdr:colOff>381000</xdr:colOff>
      <xdr:row>5</xdr:row>
      <xdr:rowOff>247650</xdr:rowOff>
    </xdr:to>
    <xdr:sp>
      <xdr:nvSpPr>
        <xdr:cNvPr id="3" name="Rectangle à coins arrondis 6"/>
        <xdr:cNvSpPr>
          <a:spLocks/>
        </xdr:cNvSpPr>
      </xdr:nvSpPr>
      <xdr:spPr>
        <a:xfrm>
          <a:off x="8077200" y="0"/>
          <a:ext cx="1600200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200025</xdr:rowOff>
    </xdr:from>
    <xdr:to>
      <xdr:col>88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21700" y="3914775"/>
          <a:ext cx="61341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53</xdr:row>
      <xdr:rowOff>142875</xdr:rowOff>
    </xdr:from>
    <xdr:to>
      <xdr:col>3</xdr:col>
      <xdr:colOff>95250</xdr:colOff>
      <xdr:row>54</xdr:row>
      <xdr:rowOff>85725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14973300"/>
          <a:ext cx="3200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9"/>
  <sheetViews>
    <sheetView showGridLines="0" zoomScale="80" zoomScaleNormal="80" zoomScalePageLayoutView="80" workbookViewId="0" topLeftCell="A1">
      <selection activeCell="A5" sqref="A5:B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320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31.5" customHeight="1">
      <c r="A2" s="358" t="s">
        <v>89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9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368"/>
      <c r="B5" s="368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D9" s="313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370"/>
      <c r="B10" s="371"/>
      <c r="C10" s="372"/>
      <c r="D10" s="314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380"/>
      <c r="B11" s="381"/>
      <c r="C11" s="382"/>
      <c r="D11" s="419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383"/>
      <c r="B12" s="384"/>
      <c r="C12" s="385"/>
      <c r="D12" s="419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386"/>
      <c r="B13" s="387"/>
      <c r="C13" s="388"/>
      <c r="D13" s="419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19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0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44"/>
      <c r="B15" s="445"/>
      <c r="C15" s="446"/>
      <c r="D15" s="308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7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20" t="s">
        <v>134</v>
      </c>
      <c r="B17" s="421"/>
      <c r="C17" s="422"/>
      <c r="D17" s="308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85"/>
      <c r="B18" s="286"/>
      <c r="C18" s="148"/>
      <c r="D18" s="313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98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99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57"/>
      <c r="B21" s="258"/>
      <c r="C21" s="437" t="s">
        <v>80</v>
      </c>
      <c r="D21" s="360" t="s">
        <v>82</v>
      </c>
      <c r="E21" s="361"/>
      <c r="F21" s="362"/>
      <c r="G21" s="456" t="s">
        <v>119</v>
      </c>
      <c r="H21" s="458" t="s">
        <v>120</v>
      </c>
      <c r="I21" s="451" t="s">
        <v>77</v>
      </c>
      <c r="J21" s="452"/>
      <c r="K21" s="454" t="s">
        <v>121</v>
      </c>
      <c r="L21" s="454" t="s">
        <v>122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59" t="s">
        <v>1</v>
      </c>
      <c r="B22" s="260" t="s">
        <v>2</v>
      </c>
      <c r="C22" s="438"/>
      <c r="D22" s="303" t="s">
        <v>81</v>
      </c>
      <c r="E22" s="260" t="s">
        <v>30</v>
      </c>
      <c r="F22" s="261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3">
        <v>2</v>
      </c>
      <c r="AI22" s="65">
        <v>3</v>
      </c>
      <c r="AJ22" s="153">
        <v>4</v>
      </c>
      <c r="AK22" s="65">
        <v>5</v>
      </c>
      <c r="AL22" s="153">
        <v>6</v>
      </c>
      <c r="AM22" s="68">
        <v>7</v>
      </c>
      <c r="AN22" s="217">
        <v>8</v>
      </c>
      <c r="AO22" s="153">
        <v>9</v>
      </c>
      <c r="AP22" s="65">
        <v>10</v>
      </c>
      <c r="AQ22" s="153">
        <v>11</v>
      </c>
      <c r="AR22" s="65">
        <v>12</v>
      </c>
      <c r="AS22" s="153">
        <v>13</v>
      </c>
      <c r="AT22" s="68">
        <v>14</v>
      </c>
      <c r="AU22" s="217">
        <v>15</v>
      </c>
      <c r="AV22" s="153">
        <v>16</v>
      </c>
      <c r="AW22" s="65">
        <v>17</v>
      </c>
      <c r="AX22" s="153">
        <v>18</v>
      </c>
      <c r="AY22" s="65">
        <v>19</v>
      </c>
      <c r="AZ22" s="153">
        <v>20</v>
      </c>
      <c r="BA22" s="68">
        <v>21</v>
      </c>
      <c r="BB22" s="217">
        <v>22</v>
      </c>
      <c r="BC22" s="153">
        <v>23</v>
      </c>
      <c r="BD22" s="65">
        <v>24</v>
      </c>
      <c r="BE22" s="153">
        <v>25</v>
      </c>
      <c r="BF22" s="65">
        <v>26</v>
      </c>
      <c r="BG22" s="153">
        <v>27</v>
      </c>
      <c r="BH22" s="68">
        <v>28</v>
      </c>
      <c r="BI22" s="217">
        <v>29</v>
      </c>
      <c r="BJ22" s="153">
        <v>30</v>
      </c>
      <c r="BK22" s="81">
        <v>31</v>
      </c>
      <c r="BL22" s="21" t="s">
        <v>36</v>
      </c>
      <c r="BM22" s="157">
        <v>1</v>
      </c>
      <c r="BN22" s="70">
        <v>2</v>
      </c>
      <c r="BO22" s="160">
        <v>3</v>
      </c>
      <c r="BP22" s="71">
        <v>4</v>
      </c>
      <c r="BQ22" s="221">
        <v>5</v>
      </c>
      <c r="BR22" s="160">
        <v>6</v>
      </c>
      <c r="BS22" s="70">
        <v>7</v>
      </c>
      <c r="BT22" s="160">
        <v>8</v>
      </c>
      <c r="BU22" s="70">
        <v>9</v>
      </c>
      <c r="BV22" s="160">
        <v>10</v>
      </c>
      <c r="BW22" s="71">
        <v>11</v>
      </c>
      <c r="BX22" s="221">
        <v>12</v>
      </c>
      <c r="BY22" s="160">
        <v>13</v>
      </c>
      <c r="BZ22" s="70">
        <v>14</v>
      </c>
      <c r="CA22" s="160">
        <v>15</v>
      </c>
      <c r="CB22" s="70">
        <v>16</v>
      </c>
      <c r="CC22" s="160">
        <v>17</v>
      </c>
      <c r="CD22" s="71">
        <v>18</v>
      </c>
      <c r="CE22" s="221">
        <v>19</v>
      </c>
      <c r="CF22" s="160">
        <v>20</v>
      </c>
      <c r="CG22" s="70">
        <v>21</v>
      </c>
      <c r="CH22" s="160">
        <v>22</v>
      </c>
      <c r="CI22" s="70">
        <v>23</v>
      </c>
      <c r="CJ22" s="160">
        <v>24</v>
      </c>
      <c r="CK22" s="71">
        <v>25</v>
      </c>
      <c r="CL22" s="221">
        <v>26</v>
      </c>
      <c r="CM22" s="160">
        <v>27</v>
      </c>
      <c r="CN22" s="70">
        <v>28</v>
      </c>
      <c r="CO22" s="264">
        <v>29</v>
      </c>
      <c r="CP22" s="46"/>
      <c r="CQ22" s="43"/>
    </row>
    <row r="23" spans="1:102" s="12" customFormat="1" ht="21" customHeight="1">
      <c r="A23" s="245"/>
      <c r="B23" s="246"/>
      <c r="C23" s="256"/>
      <c r="D23" s="304"/>
      <c r="E23" s="247"/>
      <c r="F23" s="248"/>
      <c r="G23" s="324">
        <f>IF(COUNTA(AG23:BK23)&gt;0,"O","")</f>
      </c>
      <c r="H23" s="325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>AA23</f>
        <v>0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0" ref="P23:P52">V23*130+W23*70+X23*50+Y23*40+AB23*65+AC23*46.7+AD23*37.5+AE23*32</f>
        <v>0</v>
      </c>
      <c r="Q23" s="352">
        <f>J23+P23+Z23*130+AA23*195</f>
        <v>0</v>
      </c>
      <c r="R23" s="353"/>
      <c r="S23" s="101">
        <f aca="true" t="shared" si="1" ref="S23:Y32">COUNTIF($AG23:$CQ23,S$22)</f>
        <v>0</v>
      </c>
      <c r="T23" s="102">
        <f t="shared" si="1"/>
        <v>0</v>
      </c>
      <c r="U23" s="103">
        <f t="shared" si="1"/>
        <v>0</v>
      </c>
      <c r="V23" s="104">
        <f t="shared" si="1"/>
        <v>0</v>
      </c>
      <c r="W23" s="101">
        <f t="shared" si="1"/>
        <v>0</v>
      </c>
      <c r="X23" s="102">
        <f t="shared" si="1"/>
        <v>0</v>
      </c>
      <c r="Y23" s="103">
        <f t="shared" si="1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2" ref="AB23:AE52">COUNTIF($AG23:$CQ23,AB$22)</f>
        <v>0</v>
      </c>
      <c r="AC23" s="106">
        <f t="shared" si="2"/>
        <v>0</v>
      </c>
      <c r="AD23" s="106">
        <f t="shared" si="2"/>
        <v>0</v>
      </c>
      <c r="AE23" s="107">
        <f t="shared" si="2"/>
        <v>0</v>
      </c>
      <c r="AF23" s="62">
        <f aca="true" t="shared" si="3" ref="AF23:AF52">IF(OR(A23="",B23=""),"",A23&amp;" "&amp;B23)</f>
      </c>
      <c r="AG23" s="275"/>
      <c r="AH23" s="276"/>
      <c r="AI23" s="66"/>
      <c r="AJ23" s="154"/>
      <c r="AK23" s="66"/>
      <c r="AL23" s="155"/>
      <c r="AM23" s="75"/>
      <c r="AN23" s="341"/>
      <c r="AO23" s="154"/>
      <c r="AP23" s="341"/>
      <c r="AQ23" s="155"/>
      <c r="AR23" s="73"/>
      <c r="AS23" s="155"/>
      <c r="AT23" s="75"/>
      <c r="AU23" s="219"/>
      <c r="AV23" s="154"/>
      <c r="AW23" s="66"/>
      <c r="AX23" s="155"/>
      <c r="AY23" s="73"/>
      <c r="AZ23" s="155"/>
      <c r="BA23" s="69"/>
      <c r="BB23" s="341"/>
      <c r="BC23" s="154"/>
      <c r="BD23" s="341"/>
      <c r="BE23" s="155"/>
      <c r="BF23" s="66"/>
      <c r="BG23" s="154"/>
      <c r="BH23" s="69"/>
      <c r="BI23" s="218"/>
      <c r="BJ23" s="154"/>
      <c r="BK23" s="82"/>
      <c r="BL23" s="62">
        <f>IF(OR(A23="",B23=""),"",A23&amp;" "&amp;B23)</f>
      </c>
      <c r="BM23" s="158"/>
      <c r="BN23" s="73"/>
      <c r="BO23" s="161"/>
      <c r="BP23" s="75"/>
      <c r="BQ23" s="219"/>
      <c r="BR23" s="161"/>
      <c r="BS23" s="73"/>
      <c r="BT23" s="161"/>
      <c r="BU23" s="73"/>
      <c r="BV23" s="161"/>
      <c r="BW23" s="75"/>
      <c r="BX23" s="219"/>
      <c r="BY23" s="161"/>
      <c r="BZ23" s="73"/>
      <c r="CA23" s="161"/>
      <c r="CB23" s="73"/>
      <c r="CC23" s="161"/>
      <c r="CD23" s="75"/>
      <c r="CE23" s="219"/>
      <c r="CF23" s="161"/>
      <c r="CG23" s="73"/>
      <c r="CH23" s="161"/>
      <c r="CI23" s="73"/>
      <c r="CJ23" s="161"/>
      <c r="CK23" s="75"/>
      <c r="CL23" s="219"/>
      <c r="CM23" s="161"/>
      <c r="CN23" s="73"/>
      <c r="CO23" s="189"/>
      <c r="CP23" s="47"/>
      <c r="CQ23" s="45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29">
        <f aca="true" t="shared" si="4" ref="G24:G52">IF(COUNTA(AG24:BK24)&gt;0,"O","")</f>
      </c>
      <c r="H24" s="326">
        <f aca="true" t="shared" si="5" ref="H24:H52">IF(COUNTA(BM24:CK24)&gt;0,"O","")</f>
      </c>
      <c r="I24" s="267">
        <f aca="true" t="shared" si="6" ref="I24:I52">S24*30+T24*45+U24*60</f>
        <v>0</v>
      </c>
      <c r="J24" s="332">
        <f aca="true" t="shared" si="7" ref="J24:J52">S24*65+T24*97.5+U24*130</f>
        <v>0</v>
      </c>
      <c r="K24" s="271">
        <f aca="true" t="shared" si="8" ref="K24:K52">Z24</f>
        <v>0</v>
      </c>
      <c r="L24" s="271">
        <f aca="true" t="shared" si="9" ref="L24:L52">AA24</f>
        <v>0</v>
      </c>
      <c r="M24" s="209">
        <f aca="true" t="shared" si="10" ref="M24:M52">V24+W24+X24+Y24</f>
        <v>0</v>
      </c>
      <c r="N24" s="210">
        <f aca="true" t="shared" si="11" ref="N24:N52">AB24+AC24+AD24+AE24</f>
        <v>0</v>
      </c>
      <c r="O24" s="274">
        <f aca="true" t="shared" si="12" ref="O24:O52">SUM(M24:N24)*60</f>
        <v>0</v>
      </c>
      <c r="P24" s="334">
        <f t="shared" si="0"/>
        <v>0</v>
      </c>
      <c r="Q24" s="352">
        <f aca="true" t="shared" si="13" ref="Q24:Q52">J24+P24+Z24*130+AA24*195</f>
        <v>0</v>
      </c>
      <c r="R24" s="353"/>
      <c r="S24" s="101">
        <f t="shared" si="1"/>
        <v>0</v>
      </c>
      <c r="T24" s="102">
        <f t="shared" si="1"/>
        <v>0</v>
      </c>
      <c r="U24" s="103">
        <f t="shared" si="1"/>
        <v>0</v>
      </c>
      <c r="V24" s="104">
        <f t="shared" si="1"/>
        <v>0</v>
      </c>
      <c r="W24" s="101">
        <f t="shared" si="1"/>
        <v>0</v>
      </c>
      <c r="X24" s="102">
        <f t="shared" si="1"/>
        <v>0</v>
      </c>
      <c r="Y24" s="103">
        <f t="shared" si="1"/>
        <v>0</v>
      </c>
      <c r="Z24" s="105">
        <f aca="true" t="shared" si="14" ref="Z24:Z52">COUNTIF(AG24:CQ24,"RS")</f>
        <v>0</v>
      </c>
      <c r="AA24" s="105">
        <f aca="true" t="shared" si="15" ref="AA24:AA52">COUNTIF(AG24:CQ24,"PES")</f>
        <v>0</v>
      </c>
      <c r="AB24" s="104">
        <f t="shared" si="2"/>
        <v>0</v>
      </c>
      <c r="AC24" s="108">
        <f t="shared" si="2"/>
        <v>0</v>
      </c>
      <c r="AD24" s="109">
        <f t="shared" si="2"/>
        <v>0</v>
      </c>
      <c r="AE24" s="105">
        <f t="shared" si="2"/>
        <v>0</v>
      </c>
      <c r="AF24" s="62">
        <f t="shared" si="3"/>
      </c>
      <c r="AG24" s="137"/>
      <c r="AH24" s="154"/>
      <c r="AI24" s="66"/>
      <c r="AJ24" s="154"/>
      <c r="AK24" s="66"/>
      <c r="AL24" s="155"/>
      <c r="AM24" s="75"/>
      <c r="AN24" s="219"/>
      <c r="AO24" s="155"/>
      <c r="AP24" s="73"/>
      <c r="AQ24" s="155"/>
      <c r="AR24" s="73"/>
      <c r="AS24" s="155"/>
      <c r="AT24" s="75"/>
      <c r="AU24" s="219"/>
      <c r="AV24" s="155"/>
      <c r="AW24" s="73"/>
      <c r="AX24" s="155"/>
      <c r="AY24" s="73"/>
      <c r="AZ24" s="155"/>
      <c r="BA24" s="69"/>
      <c r="BB24" s="218"/>
      <c r="BC24" s="154"/>
      <c r="BD24" s="66"/>
      <c r="BE24" s="154"/>
      <c r="BF24" s="66"/>
      <c r="BG24" s="154"/>
      <c r="BH24" s="69"/>
      <c r="BI24" s="218"/>
      <c r="BJ24" s="154"/>
      <c r="BK24" s="82"/>
      <c r="BL24" s="62">
        <f>IF(OR(A24="",B24=""),"",A24&amp;" "&amp;B24)</f>
      </c>
      <c r="BM24" s="158"/>
      <c r="BN24" s="73"/>
      <c r="BO24" s="161"/>
      <c r="BP24" s="75"/>
      <c r="BQ24" s="219"/>
      <c r="BR24" s="161"/>
      <c r="BS24" s="73"/>
      <c r="BT24" s="161"/>
      <c r="BU24" s="73"/>
      <c r="BV24" s="161"/>
      <c r="BW24" s="75"/>
      <c r="BX24" s="219"/>
      <c r="BY24" s="161"/>
      <c r="BZ24" s="73"/>
      <c r="CA24" s="161"/>
      <c r="CB24" s="73"/>
      <c r="CC24" s="161"/>
      <c r="CD24" s="75"/>
      <c r="CE24" s="219"/>
      <c r="CF24" s="161"/>
      <c r="CG24" s="73"/>
      <c r="CH24" s="161"/>
      <c r="CI24" s="73"/>
      <c r="CJ24" s="161"/>
      <c r="CK24" s="75"/>
      <c r="CL24" s="219"/>
      <c r="CM24" s="161"/>
      <c r="CN24" s="73"/>
      <c r="CO24" s="189"/>
      <c r="CP24" s="47"/>
      <c r="CQ24" s="45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27">
        <f t="shared" si="4"/>
      </c>
      <c r="H25" s="328">
        <f t="shared" si="5"/>
      </c>
      <c r="I25" s="266">
        <f t="shared" si="6"/>
        <v>0</v>
      </c>
      <c r="J25" s="319">
        <f t="shared" si="7"/>
        <v>0</v>
      </c>
      <c r="K25" s="270">
        <f t="shared" si="8"/>
        <v>0</v>
      </c>
      <c r="L25" s="270">
        <f t="shared" si="9"/>
        <v>0</v>
      </c>
      <c r="M25" s="131">
        <f t="shared" si="10"/>
        <v>0</v>
      </c>
      <c r="N25" s="132">
        <f t="shared" si="11"/>
        <v>0</v>
      </c>
      <c r="O25" s="273">
        <f t="shared" si="12"/>
        <v>0</v>
      </c>
      <c r="P25" s="333">
        <f t="shared" si="0"/>
        <v>0</v>
      </c>
      <c r="Q25" s="352">
        <f t="shared" si="13"/>
        <v>0</v>
      </c>
      <c r="R25" s="353"/>
      <c r="S25" s="101">
        <f t="shared" si="1"/>
        <v>0</v>
      </c>
      <c r="T25" s="102">
        <f t="shared" si="1"/>
        <v>0</v>
      </c>
      <c r="U25" s="103">
        <f t="shared" si="1"/>
        <v>0</v>
      </c>
      <c r="V25" s="104">
        <f t="shared" si="1"/>
        <v>0</v>
      </c>
      <c r="W25" s="101">
        <f t="shared" si="1"/>
        <v>0</v>
      </c>
      <c r="X25" s="102">
        <f t="shared" si="1"/>
        <v>0</v>
      </c>
      <c r="Y25" s="103">
        <f t="shared" si="1"/>
        <v>0</v>
      </c>
      <c r="Z25" s="105">
        <f t="shared" si="14"/>
        <v>0</v>
      </c>
      <c r="AA25" s="105">
        <f t="shared" si="15"/>
        <v>0</v>
      </c>
      <c r="AB25" s="104">
        <f t="shared" si="2"/>
        <v>0</v>
      </c>
      <c r="AC25" s="108">
        <f t="shared" si="2"/>
        <v>0</v>
      </c>
      <c r="AD25" s="109">
        <f t="shared" si="2"/>
        <v>0</v>
      </c>
      <c r="AE25" s="105">
        <f t="shared" si="2"/>
        <v>0</v>
      </c>
      <c r="AF25" s="62">
        <f t="shared" si="3"/>
      </c>
      <c r="AG25" s="137"/>
      <c r="AH25" s="154"/>
      <c r="AI25" s="66"/>
      <c r="AJ25" s="154"/>
      <c r="AK25" s="66"/>
      <c r="AL25" s="155"/>
      <c r="AM25" s="75"/>
      <c r="AN25" s="219"/>
      <c r="AO25" s="155"/>
      <c r="AP25" s="73"/>
      <c r="AQ25" s="155"/>
      <c r="AR25" s="73"/>
      <c r="AS25" s="155"/>
      <c r="AT25" s="75"/>
      <c r="AU25" s="219"/>
      <c r="AV25" s="155"/>
      <c r="AW25" s="73"/>
      <c r="AX25" s="155"/>
      <c r="AY25" s="73"/>
      <c r="AZ25" s="155"/>
      <c r="BA25" s="69"/>
      <c r="BB25" s="218"/>
      <c r="BC25" s="154"/>
      <c r="BD25" s="66"/>
      <c r="BE25" s="154"/>
      <c r="BF25" s="66"/>
      <c r="BG25" s="154"/>
      <c r="BH25" s="69"/>
      <c r="BI25" s="218"/>
      <c r="BJ25" s="154"/>
      <c r="BK25" s="82"/>
      <c r="BL25" s="62">
        <f>IF(OR(A25="",B25=""),"",A25&amp;" "&amp;B25)</f>
      </c>
      <c r="BM25" s="158"/>
      <c r="BN25" s="73"/>
      <c r="BO25" s="161"/>
      <c r="BP25" s="75"/>
      <c r="BQ25" s="219"/>
      <c r="BR25" s="161"/>
      <c r="BS25" s="73"/>
      <c r="BT25" s="161"/>
      <c r="BU25" s="73"/>
      <c r="BV25" s="161"/>
      <c r="BW25" s="75"/>
      <c r="BX25" s="219"/>
      <c r="BY25" s="161"/>
      <c r="BZ25" s="73"/>
      <c r="CA25" s="161"/>
      <c r="CB25" s="73"/>
      <c r="CC25" s="161"/>
      <c r="CD25" s="75"/>
      <c r="CE25" s="219"/>
      <c r="CF25" s="161"/>
      <c r="CG25" s="73"/>
      <c r="CH25" s="161"/>
      <c r="CI25" s="73"/>
      <c r="CJ25" s="161"/>
      <c r="CK25" s="75"/>
      <c r="CL25" s="219"/>
      <c r="CM25" s="161"/>
      <c r="CN25" s="73"/>
      <c r="CO25" s="189"/>
      <c r="CP25" s="47"/>
      <c r="CQ25" s="45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29">
        <f t="shared" si="4"/>
      </c>
      <c r="H26" s="326">
        <f t="shared" si="5"/>
      </c>
      <c r="I26" s="268">
        <f t="shared" si="6"/>
        <v>0</v>
      </c>
      <c r="J26" s="332">
        <f t="shared" si="7"/>
        <v>0</v>
      </c>
      <c r="K26" s="271">
        <f t="shared" si="8"/>
        <v>0</v>
      </c>
      <c r="L26" s="271">
        <f t="shared" si="9"/>
        <v>0</v>
      </c>
      <c r="M26" s="209">
        <f t="shared" si="10"/>
        <v>0</v>
      </c>
      <c r="N26" s="210">
        <f t="shared" si="11"/>
        <v>0</v>
      </c>
      <c r="O26" s="274">
        <f t="shared" si="12"/>
        <v>0</v>
      </c>
      <c r="P26" s="334">
        <f t="shared" si="0"/>
        <v>0</v>
      </c>
      <c r="Q26" s="352">
        <f t="shared" si="13"/>
        <v>0</v>
      </c>
      <c r="R26" s="353"/>
      <c r="S26" s="101">
        <f t="shared" si="1"/>
        <v>0</v>
      </c>
      <c r="T26" s="102">
        <f t="shared" si="1"/>
        <v>0</v>
      </c>
      <c r="U26" s="103">
        <f t="shared" si="1"/>
        <v>0</v>
      </c>
      <c r="V26" s="104">
        <f t="shared" si="1"/>
        <v>0</v>
      </c>
      <c r="W26" s="101">
        <f t="shared" si="1"/>
        <v>0</v>
      </c>
      <c r="X26" s="102">
        <f t="shared" si="1"/>
        <v>0</v>
      </c>
      <c r="Y26" s="103">
        <f t="shared" si="1"/>
        <v>0</v>
      </c>
      <c r="Z26" s="105">
        <f t="shared" si="14"/>
        <v>0</v>
      </c>
      <c r="AA26" s="105">
        <f t="shared" si="15"/>
        <v>0</v>
      </c>
      <c r="AB26" s="104">
        <f t="shared" si="2"/>
        <v>0</v>
      </c>
      <c r="AC26" s="108">
        <f t="shared" si="2"/>
        <v>0</v>
      </c>
      <c r="AD26" s="109">
        <f t="shared" si="2"/>
        <v>0</v>
      </c>
      <c r="AE26" s="105">
        <f t="shared" si="2"/>
        <v>0</v>
      </c>
      <c r="AF26" s="62">
        <f t="shared" si="3"/>
      </c>
      <c r="AG26" s="137"/>
      <c r="AH26" s="154"/>
      <c r="AI26" s="66"/>
      <c r="AJ26" s="154"/>
      <c r="AK26" s="66"/>
      <c r="AL26" s="155"/>
      <c r="AM26" s="75"/>
      <c r="AN26" s="219"/>
      <c r="AO26" s="155"/>
      <c r="AP26" s="73"/>
      <c r="AQ26" s="155"/>
      <c r="AR26" s="73"/>
      <c r="AS26" s="155"/>
      <c r="AT26" s="75"/>
      <c r="AU26" s="219"/>
      <c r="AV26" s="155"/>
      <c r="AW26" s="73"/>
      <c r="AX26" s="155"/>
      <c r="AY26" s="73"/>
      <c r="AZ26" s="155"/>
      <c r="BA26" s="69"/>
      <c r="BB26" s="218"/>
      <c r="BC26" s="154"/>
      <c r="BD26" s="66"/>
      <c r="BE26" s="154"/>
      <c r="BF26" s="66"/>
      <c r="BG26" s="154"/>
      <c r="BH26" s="69"/>
      <c r="BI26" s="218"/>
      <c r="BJ26" s="154"/>
      <c r="BK26" s="82"/>
      <c r="BL26" s="62">
        <f>IF(OR(A26="",B26=""),"",A26&amp;" "&amp;B26)</f>
      </c>
      <c r="BM26" s="158"/>
      <c r="BN26" s="73"/>
      <c r="BO26" s="161"/>
      <c r="BP26" s="75"/>
      <c r="BQ26" s="219"/>
      <c r="BR26" s="161"/>
      <c r="BS26" s="73"/>
      <c r="BT26" s="161"/>
      <c r="BU26" s="73"/>
      <c r="BV26" s="161"/>
      <c r="BW26" s="75"/>
      <c r="BX26" s="219"/>
      <c r="BY26" s="161"/>
      <c r="BZ26" s="73"/>
      <c r="CA26" s="161"/>
      <c r="CB26" s="73"/>
      <c r="CC26" s="161"/>
      <c r="CD26" s="75"/>
      <c r="CE26" s="219"/>
      <c r="CF26" s="161"/>
      <c r="CG26" s="73"/>
      <c r="CH26" s="161"/>
      <c r="CI26" s="73"/>
      <c r="CJ26" s="161"/>
      <c r="CK26" s="75"/>
      <c r="CL26" s="219"/>
      <c r="CM26" s="161"/>
      <c r="CN26" s="73"/>
      <c r="CO26" s="189"/>
      <c r="CP26" s="47"/>
      <c r="CQ26" s="45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27">
        <f t="shared" si="4"/>
      </c>
      <c r="H27" s="328">
        <f t="shared" si="5"/>
      </c>
      <c r="I27" s="266">
        <f t="shared" si="6"/>
        <v>0</v>
      </c>
      <c r="J27" s="319">
        <f t="shared" si="7"/>
        <v>0</v>
      </c>
      <c r="K27" s="270">
        <f t="shared" si="8"/>
        <v>0</v>
      </c>
      <c r="L27" s="270">
        <f t="shared" si="9"/>
        <v>0</v>
      </c>
      <c r="M27" s="131">
        <f t="shared" si="10"/>
        <v>0</v>
      </c>
      <c r="N27" s="132">
        <f t="shared" si="11"/>
        <v>0</v>
      </c>
      <c r="O27" s="273">
        <f t="shared" si="12"/>
        <v>0</v>
      </c>
      <c r="P27" s="333">
        <f t="shared" si="0"/>
        <v>0</v>
      </c>
      <c r="Q27" s="352">
        <f t="shared" si="13"/>
        <v>0</v>
      </c>
      <c r="R27" s="353"/>
      <c r="S27" s="101">
        <f t="shared" si="1"/>
        <v>0</v>
      </c>
      <c r="T27" s="102">
        <f t="shared" si="1"/>
        <v>0</v>
      </c>
      <c r="U27" s="103">
        <f t="shared" si="1"/>
        <v>0</v>
      </c>
      <c r="V27" s="104">
        <f t="shared" si="1"/>
        <v>0</v>
      </c>
      <c r="W27" s="101">
        <f t="shared" si="1"/>
        <v>0</v>
      </c>
      <c r="X27" s="102">
        <f t="shared" si="1"/>
        <v>0</v>
      </c>
      <c r="Y27" s="103">
        <f t="shared" si="1"/>
        <v>0</v>
      </c>
      <c r="Z27" s="105">
        <f t="shared" si="14"/>
        <v>0</v>
      </c>
      <c r="AA27" s="105">
        <f t="shared" si="15"/>
        <v>0</v>
      </c>
      <c r="AB27" s="104">
        <f t="shared" si="2"/>
        <v>0</v>
      </c>
      <c r="AC27" s="108">
        <f t="shared" si="2"/>
        <v>0</v>
      </c>
      <c r="AD27" s="109">
        <f t="shared" si="2"/>
        <v>0</v>
      </c>
      <c r="AE27" s="105">
        <f t="shared" si="2"/>
        <v>0</v>
      </c>
      <c r="AF27" s="62">
        <f t="shared" si="3"/>
      </c>
      <c r="AG27" s="137"/>
      <c r="AH27" s="154"/>
      <c r="AI27" s="66"/>
      <c r="AJ27" s="154"/>
      <c r="AK27" s="66"/>
      <c r="AL27" s="155"/>
      <c r="AM27" s="75"/>
      <c r="AN27" s="219"/>
      <c r="AO27" s="155"/>
      <c r="AP27" s="73"/>
      <c r="AQ27" s="155"/>
      <c r="AR27" s="73"/>
      <c r="AS27" s="155"/>
      <c r="AT27" s="75"/>
      <c r="AU27" s="219"/>
      <c r="AV27" s="155"/>
      <c r="AW27" s="73"/>
      <c r="AX27" s="155"/>
      <c r="AY27" s="73"/>
      <c r="AZ27" s="155"/>
      <c r="BA27" s="69"/>
      <c r="BB27" s="218"/>
      <c r="BC27" s="154"/>
      <c r="BD27" s="66"/>
      <c r="BE27" s="154"/>
      <c r="BF27" s="66"/>
      <c r="BG27" s="154"/>
      <c r="BH27" s="69"/>
      <c r="BI27" s="218"/>
      <c r="BJ27" s="154"/>
      <c r="BK27" s="82"/>
      <c r="BL27" s="62">
        <f aca="true" t="shared" si="16" ref="BL27:BL52">IF(OR(A27="",B27=""),"",A27&amp;" "&amp;B27)</f>
      </c>
      <c r="BM27" s="158"/>
      <c r="BN27" s="73"/>
      <c r="BO27" s="161"/>
      <c r="BP27" s="75"/>
      <c r="BQ27" s="219"/>
      <c r="BR27" s="161"/>
      <c r="BS27" s="73"/>
      <c r="BT27" s="161"/>
      <c r="BU27" s="73"/>
      <c r="BV27" s="161"/>
      <c r="BW27" s="75"/>
      <c r="BX27" s="219"/>
      <c r="BY27" s="161"/>
      <c r="BZ27" s="73"/>
      <c r="CA27" s="161"/>
      <c r="CB27" s="73"/>
      <c r="CC27" s="161"/>
      <c r="CD27" s="75"/>
      <c r="CE27" s="219"/>
      <c r="CF27" s="161"/>
      <c r="CG27" s="73"/>
      <c r="CH27" s="161"/>
      <c r="CI27" s="73"/>
      <c r="CJ27" s="161"/>
      <c r="CK27" s="75"/>
      <c r="CL27" s="219"/>
      <c r="CM27" s="161"/>
      <c r="CN27" s="73"/>
      <c r="CO27" s="189"/>
      <c r="CP27" s="47"/>
      <c r="CQ27" s="45"/>
    </row>
    <row r="28" spans="1:102" s="12" customFormat="1" ht="21" customHeight="1">
      <c r="A28" s="249"/>
      <c r="B28" s="250"/>
      <c r="C28" s="255"/>
      <c r="D28" s="301"/>
      <c r="E28" s="251"/>
      <c r="F28" s="252"/>
      <c r="G28" s="329">
        <f t="shared" si="4"/>
      </c>
      <c r="H28" s="326">
        <f t="shared" si="5"/>
      </c>
      <c r="I28" s="268">
        <f t="shared" si="6"/>
        <v>0</v>
      </c>
      <c r="J28" s="332">
        <f t="shared" si="7"/>
        <v>0</v>
      </c>
      <c r="K28" s="271">
        <f t="shared" si="8"/>
        <v>0</v>
      </c>
      <c r="L28" s="271">
        <f t="shared" si="9"/>
        <v>0</v>
      </c>
      <c r="M28" s="209">
        <f t="shared" si="10"/>
        <v>0</v>
      </c>
      <c r="N28" s="210">
        <f t="shared" si="11"/>
        <v>0</v>
      </c>
      <c r="O28" s="274">
        <f t="shared" si="12"/>
        <v>0</v>
      </c>
      <c r="P28" s="334">
        <f t="shared" si="0"/>
        <v>0</v>
      </c>
      <c r="Q28" s="352">
        <f t="shared" si="13"/>
        <v>0</v>
      </c>
      <c r="R28" s="353"/>
      <c r="S28" s="101">
        <f t="shared" si="1"/>
        <v>0</v>
      </c>
      <c r="T28" s="102">
        <f t="shared" si="1"/>
        <v>0</v>
      </c>
      <c r="U28" s="103">
        <f t="shared" si="1"/>
        <v>0</v>
      </c>
      <c r="V28" s="104">
        <f t="shared" si="1"/>
        <v>0</v>
      </c>
      <c r="W28" s="101">
        <f t="shared" si="1"/>
        <v>0</v>
      </c>
      <c r="X28" s="102">
        <f t="shared" si="1"/>
        <v>0</v>
      </c>
      <c r="Y28" s="103">
        <f t="shared" si="1"/>
        <v>0</v>
      </c>
      <c r="Z28" s="105">
        <f t="shared" si="14"/>
        <v>0</v>
      </c>
      <c r="AA28" s="105">
        <f t="shared" si="15"/>
        <v>0</v>
      </c>
      <c r="AB28" s="104">
        <f t="shared" si="2"/>
        <v>0</v>
      </c>
      <c r="AC28" s="108">
        <f t="shared" si="2"/>
        <v>0</v>
      </c>
      <c r="AD28" s="109">
        <f t="shared" si="2"/>
        <v>0</v>
      </c>
      <c r="AE28" s="105">
        <f t="shared" si="2"/>
        <v>0</v>
      </c>
      <c r="AF28" s="62">
        <f t="shared" si="3"/>
      </c>
      <c r="AG28" s="137"/>
      <c r="AH28" s="154"/>
      <c r="AI28" s="66"/>
      <c r="AJ28" s="154"/>
      <c r="AK28" s="66"/>
      <c r="AL28" s="155"/>
      <c r="AM28" s="75"/>
      <c r="AN28" s="219"/>
      <c r="AO28" s="155"/>
      <c r="AP28" s="73"/>
      <c r="AQ28" s="155"/>
      <c r="AR28" s="73"/>
      <c r="AS28" s="155"/>
      <c r="AT28" s="75"/>
      <c r="AU28" s="219"/>
      <c r="AV28" s="155"/>
      <c r="AW28" s="73"/>
      <c r="AX28" s="155"/>
      <c r="AY28" s="73"/>
      <c r="AZ28" s="155"/>
      <c r="BA28" s="69"/>
      <c r="BB28" s="218"/>
      <c r="BC28" s="154"/>
      <c r="BD28" s="66"/>
      <c r="BE28" s="154"/>
      <c r="BF28" s="67"/>
      <c r="BG28" s="156"/>
      <c r="BH28" s="84"/>
      <c r="BI28" s="220"/>
      <c r="BJ28" s="156"/>
      <c r="BK28" s="83"/>
      <c r="BL28" s="62">
        <f t="shared" si="16"/>
      </c>
      <c r="BM28" s="159"/>
      <c r="BN28" s="73"/>
      <c r="BO28" s="161"/>
      <c r="BP28" s="75"/>
      <c r="BQ28" s="219"/>
      <c r="BR28" s="161"/>
      <c r="BS28" s="73"/>
      <c r="BT28" s="162"/>
      <c r="BU28" s="74"/>
      <c r="BV28" s="162"/>
      <c r="BW28" s="72"/>
      <c r="BX28" s="222"/>
      <c r="BY28" s="162"/>
      <c r="BZ28" s="74"/>
      <c r="CA28" s="162"/>
      <c r="CB28" s="74"/>
      <c r="CC28" s="162"/>
      <c r="CD28" s="72"/>
      <c r="CE28" s="222"/>
      <c r="CF28" s="162"/>
      <c r="CG28" s="74"/>
      <c r="CH28" s="162"/>
      <c r="CI28" s="74"/>
      <c r="CJ28" s="162"/>
      <c r="CK28" s="72"/>
      <c r="CL28" s="222"/>
      <c r="CM28" s="162"/>
      <c r="CN28" s="74"/>
      <c r="CO28" s="189"/>
      <c r="CP28" s="47"/>
      <c r="CQ28" s="45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27">
        <f t="shared" si="4"/>
      </c>
      <c r="H29" s="328">
        <f t="shared" si="5"/>
      </c>
      <c r="I29" s="266">
        <f t="shared" si="6"/>
        <v>0</v>
      </c>
      <c r="J29" s="319">
        <f t="shared" si="7"/>
        <v>0</v>
      </c>
      <c r="K29" s="270">
        <f t="shared" si="8"/>
        <v>0</v>
      </c>
      <c r="L29" s="270">
        <f t="shared" si="9"/>
        <v>0</v>
      </c>
      <c r="M29" s="131">
        <f t="shared" si="10"/>
        <v>0</v>
      </c>
      <c r="N29" s="132">
        <f t="shared" si="11"/>
        <v>0</v>
      </c>
      <c r="O29" s="273">
        <f t="shared" si="12"/>
        <v>0</v>
      </c>
      <c r="P29" s="333">
        <f t="shared" si="0"/>
        <v>0</v>
      </c>
      <c r="Q29" s="352">
        <f t="shared" si="13"/>
        <v>0</v>
      </c>
      <c r="R29" s="353"/>
      <c r="S29" s="101">
        <f t="shared" si="1"/>
        <v>0</v>
      </c>
      <c r="T29" s="102">
        <f t="shared" si="1"/>
        <v>0</v>
      </c>
      <c r="U29" s="103">
        <f t="shared" si="1"/>
        <v>0</v>
      </c>
      <c r="V29" s="104">
        <f t="shared" si="1"/>
        <v>0</v>
      </c>
      <c r="W29" s="101">
        <f t="shared" si="1"/>
        <v>0</v>
      </c>
      <c r="X29" s="102">
        <f t="shared" si="1"/>
        <v>0</v>
      </c>
      <c r="Y29" s="103">
        <f t="shared" si="1"/>
        <v>0</v>
      </c>
      <c r="Z29" s="105">
        <f t="shared" si="14"/>
        <v>0</v>
      </c>
      <c r="AA29" s="105">
        <f t="shared" si="15"/>
        <v>0</v>
      </c>
      <c r="AB29" s="104">
        <f t="shared" si="2"/>
        <v>0</v>
      </c>
      <c r="AC29" s="108">
        <f t="shared" si="2"/>
        <v>0</v>
      </c>
      <c r="AD29" s="109">
        <f t="shared" si="2"/>
        <v>0</v>
      </c>
      <c r="AE29" s="105">
        <f t="shared" si="2"/>
        <v>0</v>
      </c>
      <c r="AF29" s="62">
        <f t="shared" si="3"/>
      </c>
      <c r="AG29" s="137"/>
      <c r="AH29" s="154"/>
      <c r="AI29" s="66"/>
      <c r="AJ29" s="154"/>
      <c r="AK29" s="66"/>
      <c r="AL29" s="155"/>
      <c r="AM29" s="75"/>
      <c r="AN29" s="219"/>
      <c r="AO29" s="155"/>
      <c r="AP29" s="73"/>
      <c r="AQ29" s="155"/>
      <c r="AR29" s="73"/>
      <c r="AS29" s="155"/>
      <c r="AT29" s="75"/>
      <c r="AU29" s="219"/>
      <c r="AV29" s="155"/>
      <c r="AW29" s="73"/>
      <c r="AX29" s="155"/>
      <c r="AY29" s="73"/>
      <c r="AZ29" s="155"/>
      <c r="BA29" s="69"/>
      <c r="BB29" s="218"/>
      <c r="BC29" s="154"/>
      <c r="BD29" s="66"/>
      <c r="BE29" s="154"/>
      <c r="BF29" s="66"/>
      <c r="BG29" s="154"/>
      <c r="BH29" s="69"/>
      <c r="BI29" s="218"/>
      <c r="BJ29" s="154"/>
      <c r="BK29" s="82"/>
      <c r="BL29" s="62">
        <f t="shared" si="16"/>
      </c>
      <c r="BM29" s="158"/>
      <c r="BN29" s="73"/>
      <c r="BO29" s="161"/>
      <c r="BP29" s="75"/>
      <c r="BQ29" s="219"/>
      <c r="BR29" s="161"/>
      <c r="BS29" s="73"/>
      <c r="BT29" s="161"/>
      <c r="BU29" s="73"/>
      <c r="BV29" s="161"/>
      <c r="BW29" s="75"/>
      <c r="BX29" s="219"/>
      <c r="BY29" s="161"/>
      <c r="BZ29" s="73"/>
      <c r="CA29" s="161"/>
      <c r="CB29" s="73"/>
      <c r="CC29" s="161"/>
      <c r="CD29" s="75"/>
      <c r="CE29" s="219"/>
      <c r="CF29" s="161"/>
      <c r="CG29" s="73"/>
      <c r="CH29" s="161"/>
      <c r="CI29" s="73"/>
      <c r="CJ29" s="161"/>
      <c r="CK29" s="75"/>
      <c r="CL29" s="219"/>
      <c r="CM29" s="161"/>
      <c r="CN29" s="73"/>
      <c r="CO29" s="189"/>
      <c r="CP29" s="47"/>
      <c r="CQ29" s="45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29">
        <f t="shared" si="4"/>
      </c>
      <c r="H30" s="326">
        <f t="shared" si="5"/>
      </c>
      <c r="I30" s="268">
        <f t="shared" si="6"/>
        <v>0</v>
      </c>
      <c r="J30" s="332">
        <f t="shared" si="7"/>
        <v>0</v>
      </c>
      <c r="K30" s="271">
        <f t="shared" si="8"/>
        <v>0</v>
      </c>
      <c r="L30" s="271">
        <f t="shared" si="9"/>
        <v>0</v>
      </c>
      <c r="M30" s="209">
        <f t="shared" si="10"/>
        <v>0</v>
      </c>
      <c r="N30" s="210">
        <f t="shared" si="11"/>
        <v>0</v>
      </c>
      <c r="O30" s="274">
        <f t="shared" si="12"/>
        <v>0</v>
      </c>
      <c r="P30" s="334">
        <f t="shared" si="0"/>
        <v>0</v>
      </c>
      <c r="Q30" s="352">
        <f t="shared" si="13"/>
        <v>0</v>
      </c>
      <c r="R30" s="353"/>
      <c r="S30" s="101">
        <f t="shared" si="1"/>
        <v>0</v>
      </c>
      <c r="T30" s="102">
        <f t="shared" si="1"/>
        <v>0</v>
      </c>
      <c r="U30" s="103">
        <f t="shared" si="1"/>
        <v>0</v>
      </c>
      <c r="V30" s="104">
        <f t="shared" si="1"/>
        <v>0</v>
      </c>
      <c r="W30" s="101">
        <f t="shared" si="1"/>
        <v>0</v>
      </c>
      <c r="X30" s="102">
        <f t="shared" si="1"/>
        <v>0</v>
      </c>
      <c r="Y30" s="103">
        <f t="shared" si="1"/>
        <v>0</v>
      </c>
      <c r="Z30" s="105">
        <f t="shared" si="14"/>
        <v>0</v>
      </c>
      <c r="AA30" s="105">
        <f t="shared" si="15"/>
        <v>0</v>
      </c>
      <c r="AB30" s="104">
        <f t="shared" si="2"/>
        <v>0</v>
      </c>
      <c r="AC30" s="108">
        <f t="shared" si="2"/>
        <v>0</v>
      </c>
      <c r="AD30" s="109">
        <f t="shared" si="2"/>
        <v>0</v>
      </c>
      <c r="AE30" s="105">
        <f t="shared" si="2"/>
        <v>0</v>
      </c>
      <c r="AF30" s="62">
        <f t="shared" si="3"/>
      </c>
      <c r="AG30" s="137"/>
      <c r="AH30" s="154"/>
      <c r="AI30" s="66"/>
      <c r="AJ30" s="154"/>
      <c r="AK30" s="66"/>
      <c r="AL30" s="155"/>
      <c r="AM30" s="75"/>
      <c r="AN30" s="219"/>
      <c r="AO30" s="155"/>
      <c r="AP30" s="73"/>
      <c r="AQ30" s="155"/>
      <c r="AR30" s="73"/>
      <c r="AS30" s="155"/>
      <c r="AT30" s="75"/>
      <c r="AU30" s="219"/>
      <c r="AV30" s="155"/>
      <c r="AW30" s="73"/>
      <c r="AX30" s="155"/>
      <c r="AY30" s="73"/>
      <c r="AZ30" s="155"/>
      <c r="BA30" s="69"/>
      <c r="BB30" s="218"/>
      <c r="BC30" s="154"/>
      <c r="BD30" s="66"/>
      <c r="BE30" s="154"/>
      <c r="BF30" s="66"/>
      <c r="BG30" s="154"/>
      <c r="BH30" s="69"/>
      <c r="BI30" s="218"/>
      <c r="BJ30" s="154"/>
      <c r="BK30" s="82"/>
      <c r="BL30" s="62">
        <f t="shared" si="16"/>
      </c>
      <c r="BM30" s="158"/>
      <c r="BN30" s="73"/>
      <c r="BO30" s="161"/>
      <c r="BP30" s="75"/>
      <c r="BQ30" s="219"/>
      <c r="BR30" s="161"/>
      <c r="BS30" s="73"/>
      <c r="BT30" s="161"/>
      <c r="BU30" s="73"/>
      <c r="BV30" s="161"/>
      <c r="BW30" s="75"/>
      <c r="BX30" s="219"/>
      <c r="BY30" s="161"/>
      <c r="BZ30" s="73"/>
      <c r="CA30" s="161"/>
      <c r="CB30" s="73"/>
      <c r="CC30" s="161"/>
      <c r="CD30" s="75"/>
      <c r="CE30" s="219"/>
      <c r="CF30" s="161"/>
      <c r="CG30" s="73"/>
      <c r="CH30" s="161"/>
      <c r="CI30" s="73"/>
      <c r="CJ30" s="161"/>
      <c r="CK30" s="75"/>
      <c r="CL30" s="219"/>
      <c r="CM30" s="161"/>
      <c r="CN30" s="73"/>
      <c r="CO30" s="189"/>
      <c r="CP30" s="47"/>
      <c r="CQ30" s="45"/>
    </row>
    <row r="31" spans="1:102" ht="21" customHeight="1">
      <c r="A31" s="245"/>
      <c r="B31" s="246"/>
      <c r="C31" s="256"/>
      <c r="D31" s="302"/>
      <c r="E31" s="253"/>
      <c r="F31" s="254"/>
      <c r="G31" s="327">
        <f t="shared" si="4"/>
      </c>
      <c r="H31" s="328">
        <f t="shared" si="5"/>
      </c>
      <c r="I31" s="269">
        <f t="shared" si="6"/>
        <v>0</v>
      </c>
      <c r="J31" s="319">
        <f t="shared" si="7"/>
        <v>0</v>
      </c>
      <c r="K31" s="270">
        <f t="shared" si="8"/>
        <v>0</v>
      </c>
      <c r="L31" s="270">
        <f t="shared" si="9"/>
        <v>0</v>
      </c>
      <c r="M31" s="131">
        <f t="shared" si="10"/>
        <v>0</v>
      </c>
      <c r="N31" s="133">
        <f t="shared" si="11"/>
        <v>0</v>
      </c>
      <c r="O31" s="273">
        <f t="shared" si="12"/>
        <v>0</v>
      </c>
      <c r="P31" s="333">
        <f t="shared" si="0"/>
        <v>0</v>
      </c>
      <c r="Q31" s="352">
        <f t="shared" si="13"/>
        <v>0</v>
      </c>
      <c r="R31" s="353"/>
      <c r="S31" s="101">
        <f t="shared" si="1"/>
        <v>0</v>
      </c>
      <c r="T31" s="102">
        <f t="shared" si="1"/>
        <v>0</v>
      </c>
      <c r="U31" s="103">
        <f t="shared" si="1"/>
        <v>0</v>
      </c>
      <c r="V31" s="104">
        <f t="shared" si="1"/>
        <v>0</v>
      </c>
      <c r="W31" s="101">
        <f t="shared" si="1"/>
        <v>0</v>
      </c>
      <c r="X31" s="102">
        <f t="shared" si="1"/>
        <v>0</v>
      </c>
      <c r="Y31" s="103">
        <f t="shared" si="1"/>
        <v>0</v>
      </c>
      <c r="Z31" s="105">
        <f t="shared" si="14"/>
        <v>0</v>
      </c>
      <c r="AA31" s="105">
        <f t="shared" si="15"/>
        <v>0</v>
      </c>
      <c r="AB31" s="104">
        <f t="shared" si="2"/>
        <v>0</v>
      </c>
      <c r="AC31" s="108">
        <f t="shared" si="2"/>
        <v>0</v>
      </c>
      <c r="AD31" s="109">
        <f t="shared" si="2"/>
        <v>0</v>
      </c>
      <c r="AE31" s="105">
        <f t="shared" si="2"/>
        <v>0</v>
      </c>
      <c r="AF31" s="22">
        <f t="shared" si="3"/>
      </c>
      <c r="AG31" s="137"/>
      <c r="AH31" s="154"/>
      <c r="AI31" s="66"/>
      <c r="AJ31" s="154"/>
      <c r="AK31" s="66"/>
      <c r="AL31" s="155"/>
      <c r="AM31" s="75"/>
      <c r="AN31" s="219"/>
      <c r="AO31" s="155"/>
      <c r="AP31" s="73"/>
      <c r="AQ31" s="155"/>
      <c r="AR31" s="73"/>
      <c r="AS31" s="155"/>
      <c r="AT31" s="75"/>
      <c r="AU31" s="219"/>
      <c r="AV31" s="155"/>
      <c r="AW31" s="73"/>
      <c r="AX31" s="155"/>
      <c r="AY31" s="73"/>
      <c r="AZ31" s="155"/>
      <c r="BA31" s="69"/>
      <c r="BB31" s="218"/>
      <c r="BC31" s="154"/>
      <c r="BD31" s="66"/>
      <c r="BE31" s="154"/>
      <c r="BF31" s="66"/>
      <c r="BG31" s="154"/>
      <c r="BH31" s="69"/>
      <c r="BI31" s="218"/>
      <c r="BJ31" s="154"/>
      <c r="BK31" s="82"/>
      <c r="BL31" s="62">
        <f t="shared" si="16"/>
      </c>
      <c r="BM31" s="158"/>
      <c r="BN31" s="73"/>
      <c r="BO31" s="161"/>
      <c r="BP31" s="75"/>
      <c r="BQ31" s="219"/>
      <c r="BR31" s="161"/>
      <c r="BS31" s="73"/>
      <c r="BT31" s="161"/>
      <c r="BU31" s="73"/>
      <c r="BV31" s="161"/>
      <c r="BW31" s="75"/>
      <c r="BX31" s="219"/>
      <c r="BY31" s="161"/>
      <c r="BZ31" s="73"/>
      <c r="CA31" s="161"/>
      <c r="CB31" s="73"/>
      <c r="CC31" s="161"/>
      <c r="CD31" s="75"/>
      <c r="CE31" s="219"/>
      <c r="CF31" s="161"/>
      <c r="CG31" s="73"/>
      <c r="CH31" s="161"/>
      <c r="CI31" s="73"/>
      <c r="CJ31" s="161"/>
      <c r="CK31" s="75"/>
      <c r="CL31" s="219"/>
      <c r="CM31" s="161"/>
      <c r="CN31" s="73"/>
      <c r="CO31" s="190"/>
      <c r="CP31" s="48"/>
      <c r="CQ31" s="44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29">
        <f t="shared" si="4"/>
      </c>
      <c r="H32" s="326">
        <f t="shared" si="5"/>
      </c>
      <c r="I32" s="268">
        <f t="shared" si="6"/>
        <v>0</v>
      </c>
      <c r="J32" s="332">
        <f t="shared" si="7"/>
        <v>0</v>
      </c>
      <c r="K32" s="271">
        <f t="shared" si="8"/>
        <v>0</v>
      </c>
      <c r="L32" s="271">
        <f t="shared" si="9"/>
        <v>0</v>
      </c>
      <c r="M32" s="209">
        <f t="shared" si="10"/>
        <v>0</v>
      </c>
      <c r="N32" s="210">
        <f t="shared" si="11"/>
        <v>0</v>
      </c>
      <c r="O32" s="274">
        <f t="shared" si="12"/>
        <v>0</v>
      </c>
      <c r="P32" s="334">
        <f t="shared" si="0"/>
        <v>0</v>
      </c>
      <c r="Q32" s="352">
        <f t="shared" si="13"/>
        <v>0</v>
      </c>
      <c r="R32" s="353"/>
      <c r="S32" s="101">
        <f t="shared" si="1"/>
        <v>0</v>
      </c>
      <c r="T32" s="102">
        <f t="shared" si="1"/>
        <v>0</v>
      </c>
      <c r="U32" s="103">
        <f t="shared" si="1"/>
        <v>0</v>
      </c>
      <c r="V32" s="104">
        <f t="shared" si="1"/>
        <v>0</v>
      </c>
      <c r="W32" s="101">
        <f t="shared" si="1"/>
        <v>0</v>
      </c>
      <c r="X32" s="102">
        <f t="shared" si="1"/>
        <v>0</v>
      </c>
      <c r="Y32" s="103">
        <f t="shared" si="1"/>
        <v>0</v>
      </c>
      <c r="Z32" s="105">
        <f t="shared" si="14"/>
        <v>0</v>
      </c>
      <c r="AA32" s="105">
        <f t="shared" si="15"/>
        <v>0</v>
      </c>
      <c r="AB32" s="104">
        <f t="shared" si="2"/>
        <v>0</v>
      </c>
      <c r="AC32" s="108">
        <f t="shared" si="2"/>
        <v>0</v>
      </c>
      <c r="AD32" s="109">
        <f t="shared" si="2"/>
        <v>0</v>
      </c>
      <c r="AE32" s="105">
        <f t="shared" si="2"/>
        <v>0</v>
      </c>
      <c r="AF32" s="62">
        <f t="shared" si="3"/>
      </c>
      <c r="AG32" s="137"/>
      <c r="AH32" s="154"/>
      <c r="AI32" s="66"/>
      <c r="AJ32" s="154"/>
      <c r="AK32" s="66"/>
      <c r="AL32" s="155"/>
      <c r="AM32" s="75"/>
      <c r="AN32" s="219"/>
      <c r="AO32" s="155"/>
      <c r="AP32" s="73"/>
      <c r="AQ32" s="155"/>
      <c r="AR32" s="73"/>
      <c r="AS32" s="155"/>
      <c r="AT32" s="75"/>
      <c r="AU32" s="219"/>
      <c r="AV32" s="155"/>
      <c r="AW32" s="73"/>
      <c r="AX32" s="155"/>
      <c r="AY32" s="73"/>
      <c r="AZ32" s="155"/>
      <c r="BA32" s="69"/>
      <c r="BB32" s="218"/>
      <c r="BC32" s="154"/>
      <c r="BD32" s="66"/>
      <c r="BE32" s="154"/>
      <c r="BF32" s="66"/>
      <c r="BG32" s="154"/>
      <c r="BH32" s="69"/>
      <c r="BI32" s="218"/>
      <c r="BJ32" s="154"/>
      <c r="BK32" s="82"/>
      <c r="BL32" s="62">
        <f t="shared" si="16"/>
      </c>
      <c r="BM32" s="158"/>
      <c r="BN32" s="73"/>
      <c r="BO32" s="161"/>
      <c r="BP32" s="75"/>
      <c r="BQ32" s="219"/>
      <c r="BR32" s="161"/>
      <c r="BS32" s="73"/>
      <c r="BT32" s="161"/>
      <c r="BU32" s="73"/>
      <c r="BV32" s="161"/>
      <c r="BW32" s="75"/>
      <c r="BX32" s="219"/>
      <c r="BY32" s="161"/>
      <c r="BZ32" s="73"/>
      <c r="CA32" s="161"/>
      <c r="CB32" s="73"/>
      <c r="CC32" s="161"/>
      <c r="CD32" s="75"/>
      <c r="CE32" s="219"/>
      <c r="CF32" s="161"/>
      <c r="CG32" s="73"/>
      <c r="CH32" s="161"/>
      <c r="CI32" s="73"/>
      <c r="CJ32" s="161"/>
      <c r="CK32" s="75"/>
      <c r="CL32" s="219"/>
      <c r="CM32" s="161"/>
      <c r="CN32" s="73"/>
      <c r="CO32" s="189"/>
      <c r="CP32" s="47"/>
      <c r="CQ32" s="45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27">
        <f t="shared" si="4"/>
      </c>
      <c r="H33" s="328">
        <f t="shared" si="5"/>
      </c>
      <c r="I33" s="266">
        <f t="shared" si="6"/>
        <v>0</v>
      </c>
      <c r="J33" s="319">
        <f t="shared" si="7"/>
        <v>0</v>
      </c>
      <c r="K33" s="270">
        <f t="shared" si="8"/>
        <v>0</v>
      </c>
      <c r="L33" s="270">
        <f t="shared" si="9"/>
        <v>0</v>
      </c>
      <c r="M33" s="131">
        <f t="shared" si="10"/>
        <v>0</v>
      </c>
      <c r="N33" s="132">
        <f t="shared" si="11"/>
        <v>0</v>
      </c>
      <c r="O33" s="273">
        <f t="shared" si="12"/>
        <v>0</v>
      </c>
      <c r="P33" s="333">
        <f t="shared" si="0"/>
        <v>0</v>
      </c>
      <c r="Q33" s="352">
        <f t="shared" si="13"/>
        <v>0</v>
      </c>
      <c r="R33" s="353"/>
      <c r="S33" s="101">
        <f aca="true" t="shared" si="17" ref="S33:Y52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4"/>
        <v>0</v>
      </c>
      <c r="AA33" s="105">
        <f t="shared" si="15"/>
        <v>0</v>
      </c>
      <c r="AB33" s="104">
        <f t="shared" si="2"/>
        <v>0</v>
      </c>
      <c r="AC33" s="108">
        <f t="shared" si="2"/>
        <v>0</v>
      </c>
      <c r="AD33" s="109">
        <f t="shared" si="2"/>
        <v>0</v>
      </c>
      <c r="AE33" s="105">
        <f t="shared" si="2"/>
        <v>0</v>
      </c>
      <c r="AF33" s="62">
        <f t="shared" si="3"/>
      </c>
      <c r="AG33" s="137"/>
      <c r="AH33" s="154"/>
      <c r="AI33" s="66"/>
      <c r="AJ33" s="154"/>
      <c r="AK33" s="66"/>
      <c r="AL33" s="155"/>
      <c r="AM33" s="75"/>
      <c r="AN33" s="219"/>
      <c r="AO33" s="155"/>
      <c r="AP33" s="73"/>
      <c r="AQ33" s="155"/>
      <c r="AR33" s="73"/>
      <c r="AS33" s="155"/>
      <c r="AT33" s="75"/>
      <c r="AU33" s="219"/>
      <c r="AV33" s="155"/>
      <c r="AW33" s="73"/>
      <c r="AX33" s="155"/>
      <c r="AY33" s="73"/>
      <c r="AZ33" s="155"/>
      <c r="BA33" s="69"/>
      <c r="BB33" s="218"/>
      <c r="BC33" s="154"/>
      <c r="BD33" s="66"/>
      <c r="BE33" s="154"/>
      <c r="BF33" s="66"/>
      <c r="BG33" s="154"/>
      <c r="BH33" s="69"/>
      <c r="BI33" s="218"/>
      <c r="BJ33" s="154"/>
      <c r="BK33" s="82"/>
      <c r="BL33" s="62">
        <f t="shared" si="16"/>
      </c>
      <c r="BM33" s="158"/>
      <c r="BN33" s="73"/>
      <c r="BO33" s="161"/>
      <c r="BP33" s="75"/>
      <c r="BQ33" s="219"/>
      <c r="BR33" s="161"/>
      <c r="BS33" s="73"/>
      <c r="BT33" s="161"/>
      <c r="BU33" s="73"/>
      <c r="BV33" s="161"/>
      <c r="BW33" s="75"/>
      <c r="BX33" s="219"/>
      <c r="BY33" s="161"/>
      <c r="BZ33" s="73"/>
      <c r="CA33" s="161"/>
      <c r="CB33" s="73"/>
      <c r="CC33" s="161"/>
      <c r="CD33" s="75"/>
      <c r="CE33" s="219"/>
      <c r="CF33" s="161"/>
      <c r="CG33" s="73"/>
      <c r="CH33" s="161"/>
      <c r="CI33" s="73"/>
      <c r="CJ33" s="161"/>
      <c r="CK33" s="75"/>
      <c r="CL33" s="219"/>
      <c r="CM33" s="161"/>
      <c r="CN33" s="73"/>
      <c r="CO33" s="189"/>
      <c r="CP33" s="47"/>
      <c r="CQ33" s="45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29">
        <f t="shared" si="4"/>
      </c>
      <c r="H34" s="326">
        <f t="shared" si="5"/>
      </c>
      <c r="I34" s="268">
        <f t="shared" si="6"/>
        <v>0</v>
      </c>
      <c r="J34" s="332">
        <f t="shared" si="7"/>
        <v>0</v>
      </c>
      <c r="K34" s="271">
        <f t="shared" si="8"/>
        <v>0</v>
      </c>
      <c r="L34" s="271">
        <f t="shared" si="9"/>
        <v>0</v>
      </c>
      <c r="M34" s="209">
        <f t="shared" si="10"/>
        <v>0</v>
      </c>
      <c r="N34" s="210">
        <f t="shared" si="11"/>
        <v>0</v>
      </c>
      <c r="O34" s="274">
        <f t="shared" si="12"/>
        <v>0</v>
      </c>
      <c r="P34" s="334">
        <f t="shared" si="0"/>
        <v>0</v>
      </c>
      <c r="Q34" s="352">
        <f t="shared" si="13"/>
        <v>0</v>
      </c>
      <c r="R34" s="353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4"/>
        <v>0</v>
      </c>
      <c r="AA34" s="105">
        <f t="shared" si="15"/>
        <v>0</v>
      </c>
      <c r="AB34" s="104">
        <f t="shared" si="2"/>
        <v>0</v>
      </c>
      <c r="AC34" s="108">
        <f t="shared" si="2"/>
        <v>0</v>
      </c>
      <c r="AD34" s="109">
        <f t="shared" si="2"/>
        <v>0</v>
      </c>
      <c r="AE34" s="105">
        <f t="shared" si="2"/>
        <v>0</v>
      </c>
      <c r="AF34" s="22">
        <f t="shared" si="3"/>
      </c>
      <c r="AG34" s="137"/>
      <c r="AH34" s="154"/>
      <c r="AI34" s="66"/>
      <c r="AJ34" s="154"/>
      <c r="AK34" s="66"/>
      <c r="AL34" s="154"/>
      <c r="AM34" s="69"/>
      <c r="AN34" s="218"/>
      <c r="AO34" s="154"/>
      <c r="AP34" s="66"/>
      <c r="AQ34" s="154"/>
      <c r="AR34" s="66"/>
      <c r="AS34" s="154"/>
      <c r="AT34" s="69"/>
      <c r="AU34" s="218"/>
      <c r="AV34" s="154"/>
      <c r="AW34" s="66"/>
      <c r="AX34" s="154"/>
      <c r="AY34" s="66"/>
      <c r="AZ34" s="154"/>
      <c r="BA34" s="69"/>
      <c r="BB34" s="218"/>
      <c r="BC34" s="154"/>
      <c r="BD34" s="66"/>
      <c r="BE34" s="154"/>
      <c r="BF34" s="66"/>
      <c r="BG34" s="154"/>
      <c r="BH34" s="69"/>
      <c r="BI34" s="218"/>
      <c r="BJ34" s="154"/>
      <c r="BK34" s="82"/>
      <c r="BL34" s="62">
        <f t="shared" si="16"/>
      </c>
      <c r="BM34" s="158"/>
      <c r="BN34" s="73"/>
      <c r="BO34" s="161"/>
      <c r="BP34" s="75"/>
      <c r="BQ34" s="219"/>
      <c r="BR34" s="161"/>
      <c r="BS34" s="73"/>
      <c r="BT34" s="161"/>
      <c r="BU34" s="73"/>
      <c r="BV34" s="161"/>
      <c r="BW34" s="75"/>
      <c r="BX34" s="219"/>
      <c r="BY34" s="161"/>
      <c r="BZ34" s="73"/>
      <c r="CA34" s="161"/>
      <c r="CB34" s="73"/>
      <c r="CC34" s="161"/>
      <c r="CD34" s="75"/>
      <c r="CE34" s="219"/>
      <c r="CF34" s="161"/>
      <c r="CG34" s="73"/>
      <c r="CH34" s="161"/>
      <c r="CI34" s="73"/>
      <c r="CJ34" s="161"/>
      <c r="CK34" s="75"/>
      <c r="CL34" s="219"/>
      <c r="CM34" s="161"/>
      <c r="CN34" s="73"/>
      <c r="CO34" s="189"/>
      <c r="CP34" s="47"/>
      <c r="CQ34" s="45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45"/>
      <c r="B35" s="246"/>
      <c r="C35" s="256"/>
      <c r="D35" s="302"/>
      <c r="E35" s="253"/>
      <c r="F35" s="254"/>
      <c r="G35" s="327">
        <f t="shared" si="4"/>
      </c>
      <c r="H35" s="328">
        <f t="shared" si="5"/>
      </c>
      <c r="I35" s="266">
        <f t="shared" si="6"/>
        <v>0</v>
      </c>
      <c r="J35" s="319">
        <f t="shared" si="7"/>
        <v>0</v>
      </c>
      <c r="K35" s="270">
        <f t="shared" si="8"/>
        <v>0</v>
      </c>
      <c r="L35" s="270">
        <f t="shared" si="9"/>
        <v>0</v>
      </c>
      <c r="M35" s="131">
        <f t="shared" si="10"/>
        <v>0</v>
      </c>
      <c r="N35" s="132">
        <f t="shared" si="11"/>
        <v>0</v>
      </c>
      <c r="O35" s="273">
        <f t="shared" si="12"/>
        <v>0</v>
      </c>
      <c r="P35" s="333">
        <f t="shared" si="0"/>
        <v>0</v>
      </c>
      <c r="Q35" s="352">
        <f t="shared" si="13"/>
        <v>0</v>
      </c>
      <c r="R35" s="353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4"/>
        <v>0</v>
      </c>
      <c r="AA35" s="105">
        <f t="shared" si="15"/>
        <v>0</v>
      </c>
      <c r="AB35" s="104">
        <f t="shared" si="2"/>
        <v>0</v>
      </c>
      <c r="AC35" s="108">
        <f t="shared" si="2"/>
        <v>0</v>
      </c>
      <c r="AD35" s="109">
        <f t="shared" si="2"/>
        <v>0</v>
      </c>
      <c r="AE35" s="105">
        <f t="shared" si="2"/>
        <v>0</v>
      </c>
      <c r="AF35" s="22">
        <f t="shared" si="3"/>
      </c>
      <c r="AG35" s="137"/>
      <c r="AH35" s="154"/>
      <c r="AI35" s="66"/>
      <c r="AJ35" s="154"/>
      <c r="AK35" s="66"/>
      <c r="AL35" s="154"/>
      <c r="AM35" s="69"/>
      <c r="AN35" s="218"/>
      <c r="AO35" s="154"/>
      <c r="AP35" s="66"/>
      <c r="AQ35" s="154"/>
      <c r="AR35" s="66"/>
      <c r="AS35" s="154"/>
      <c r="AT35" s="69"/>
      <c r="AU35" s="218"/>
      <c r="AV35" s="154"/>
      <c r="AW35" s="66"/>
      <c r="AX35" s="154"/>
      <c r="AY35" s="66"/>
      <c r="AZ35" s="154"/>
      <c r="BA35" s="69"/>
      <c r="BB35" s="218"/>
      <c r="BC35" s="154"/>
      <c r="BD35" s="66"/>
      <c r="BE35" s="154"/>
      <c r="BF35" s="66"/>
      <c r="BG35" s="154"/>
      <c r="BH35" s="69"/>
      <c r="BI35" s="218"/>
      <c r="BJ35" s="154"/>
      <c r="BK35" s="82"/>
      <c r="BL35" s="62">
        <f t="shared" si="16"/>
      </c>
      <c r="BM35" s="158"/>
      <c r="BN35" s="73"/>
      <c r="BO35" s="161"/>
      <c r="BP35" s="75"/>
      <c r="BQ35" s="219"/>
      <c r="BR35" s="161"/>
      <c r="BS35" s="73"/>
      <c r="BT35" s="161"/>
      <c r="BU35" s="73"/>
      <c r="BV35" s="161"/>
      <c r="BW35" s="75"/>
      <c r="BX35" s="219"/>
      <c r="BY35" s="161"/>
      <c r="BZ35" s="73"/>
      <c r="CA35" s="161"/>
      <c r="CB35" s="73"/>
      <c r="CC35" s="161"/>
      <c r="CD35" s="75"/>
      <c r="CE35" s="219"/>
      <c r="CF35" s="161"/>
      <c r="CG35" s="73"/>
      <c r="CH35" s="161"/>
      <c r="CI35" s="73"/>
      <c r="CJ35" s="161"/>
      <c r="CK35" s="75"/>
      <c r="CL35" s="219"/>
      <c r="CM35" s="161"/>
      <c r="CN35" s="73"/>
      <c r="CO35" s="189"/>
      <c r="CP35" s="47"/>
      <c r="CQ35" s="45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49"/>
      <c r="B36" s="250"/>
      <c r="C36" s="255"/>
      <c r="D36" s="301"/>
      <c r="E36" s="251"/>
      <c r="F36" s="252"/>
      <c r="G36" s="329">
        <f t="shared" si="4"/>
      </c>
      <c r="H36" s="326">
        <f t="shared" si="5"/>
      </c>
      <c r="I36" s="268">
        <f t="shared" si="6"/>
        <v>0</v>
      </c>
      <c r="J36" s="332">
        <f t="shared" si="7"/>
        <v>0</v>
      </c>
      <c r="K36" s="271">
        <f t="shared" si="8"/>
        <v>0</v>
      </c>
      <c r="L36" s="271">
        <f t="shared" si="9"/>
        <v>0</v>
      </c>
      <c r="M36" s="209">
        <f t="shared" si="10"/>
        <v>0</v>
      </c>
      <c r="N36" s="210">
        <f t="shared" si="11"/>
        <v>0</v>
      </c>
      <c r="O36" s="274">
        <f t="shared" si="12"/>
        <v>0</v>
      </c>
      <c r="P36" s="334">
        <f t="shared" si="0"/>
        <v>0</v>
      </c>
      <c r="Q36" s="352">
        <f t="shared" si="13"/>
        <v>0</v>
      </c>
      <c r="R36" s="353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4"/>
        <v>0</v>
      </c>
      <c r="AA36" s="105">
        <f t="shared" si="15"/>
        <v>0</v>
      </c>
      <c r="AB36" s="104">
        <f t="shared" si="2"/>
        <v>0</v>
      </c>
      <c r="AC36" s="108">
        <f t="shared" si="2"/>
        <v>0</v>
      </c>
      <c r="AD36" s="109">
        <f t="shared" si="2"/>
        <v>0</v>
      </c>
      <c r="AE36" s="105">
        <f t="shared" si="2"/>
        <v>0</v>
      </c>
      <c r="AF36" s="22">
        <f t="shared" si="3"/>
      </c>
      <c r="AG36" s="137"/>
      <c r="AH36" s="154"/>
      <c r="AI36" s="66"/>
      <c r="AJ36" s="154"/>
      <c r="AK36" s="66"/>
      <c r="AL36" s="154"/>
      <c r="AM36" s="69"/>
      <c r="AN36" s="218"/>
      <c r="AO36" s="154"/>
      <c r="AP36" s="66"/>
      <c r="AQ36" s="154"/>
      <c r="AR36" s="66"/>
      <c r="AS36" s="154"/>
      <c r="AT36" s="69"/>
      <c r="AU36" s="218"/>
      <c r="AV36" s="154"/>
      <c r="AW36" s="66"/>
      <c r="AX36" s="154"/>
      <c r="AY36" s="66"/>
      <c r="AZ36" s="154"/>
      <c r="BA36" s="69"/>
      <c r="BB36" s="218"/>
      <c r="BC36" s="154"/>
      <c r="BD36" s="66"/>
      <c r="BE36" s="154"/>
      <c r="BF36" s="66"/>
      <c r="BG36" s="154"/>
      <c r="BH36" s="69"/>
      <c r="BI36" s="218"/>
      <c r="BJ36" s="154"/>
      <c r="BK36" s="82"/>
      <c r="BL36" s="62">
        <f t="shared" si="16"/>
      </c>
      <c r="BM36" s="158"/>
      <c r="BN36" s="73"/>
      <c r="BO36" s="161"/>
      <c r="BP36" s="75"/>
      <c r="BQ36" s="219"/>
      <c r="BR36" s="161"/>
      <c r="BS36" s="73"/>
      <c r="BT36" s="161"/>
      <c r="BU36" s="73"/>
      <c r="BV36" s="161"/>
      <c r="BW36" s="75"/>
      <c r="BX36" s="219"/>
      <c r="BY36" s="161"/>
      <c r="BZ36" s="73"/>
      <c r="CA36" s="161"/>
      <c r="CB36" s="73"/>
      <c r="CC36" s="161"/>
      <c r="CD36" s="75"/>
      <c r="CE36" s="219"/>
      <c r="CF36" s="161"/>
      <c r="CG36" s="73"/>
      <c r="CH36" s="161"/>
      <c r="CI36" s="73"/>
      <c r="CJ36" s="161"/>
      <c r="CK36" s="75"/>
      <c r="CL36" s="219"/>
      <c r="CM36" s="161"/>
      <c r="CN36" s="73"/>
      <c r="CO36" s="189"/>
      <c r="CP36" s="47"/>
      <c r="CQ36" s="45"/>
    </row>
    <row r="37" spans="1:95" s="12" customFormat="1" ht="21" customHeight="1">
      <c r="A37" s="245"/>
      <c r="B37" s="246"/>
      <c r="C37" s="256"/>
      <c r="D37" s="302"/>
      <c r="E37" s="253"/>
      <c r="F37" s="254"/>
      <c r="G37" s="327">
        <f t="shared" si="4"/>
      </c>
      <c r="H37" s="328">
        <f t="shared" si="5"/>
      </c>
      <c r="I37" s="266">
        <f aca="true" t="shared" si="18" ref="I37:I44">S37*30+T37*45+U37*60</f>
        <v>0</v>
      </c>
      <c r="J37" s="319">
        <f aca="true" t="shared" si="19" ref="J37:J44">S37*65+T37*97.5+U37*130</f>
        <v>0</v>
      </c>
      <c r="K37" s="270">
        <f aca="true" t="shared" si="20" ref="K37:K44">Z37</f>
        <v>0</v>
      </c>
      <c r="L37" s="270">
        <f aca="true" t="shared" si="21" ref="L37:L44">AA37</f>
        <v>0</v>
      </c>
      <c r="M37" s="131">
        <f aca="true" t="shared" si="22" ref="M37:M44">V37+W37+X37+Y37</f>
        <v>0</v>
      </c>
      <c r="N37" s="132">
        <f aca="true" t="shared" si="23" ref="N37:N44">AB37+AC37+AD37+AE37</f>
        <v>0</v>
      </c>
      <c r="O37" s="273">
        <f aca="true" t="shared" si="24" ref="O37:O44">SUM(M37:N37)*60</f>
        <v>0</v>
      </c>
      <c r="P37" s="333">
        <f aca="true" t="shared" si="25" ref="P37:P44">V37*130+W37*70+X37*50+Y37*40+AB37*65+AC37*46.7+AD37*37.5+AE37*32</f>
        <v>0</v>
      </c>
      <c r="Q37" s="352">
        <f aca="true" t="shared" si="26" ref="Q37:Q44">J37+P37+Z37*130+AA37*195</f>
        <v>0</v>
      </c>
      <c r="R37" s="353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4"/>
        <v>0</v>
      </c>
      <c r="AA37" s="105">
        <f aca="true" t="shared" si="27" ref="AA37:AA44">COUNTIF(AG37:CQ37,"PES")</f>
        <v>0</v>
      </c>
      <c r="AB37" s="104">
        <f t="shared" si="2"/>
        <v>0</v>
      </c>
      <c r="AC37" s="108">
        <f t="shared" si="2"/>
        <v>0</v>
      </c>
      <c r="AD37" s="109">
        <f t="shared" si="2"/>
        <v>0</v>
      </c>
      <c r="AE37" s="105">
        <f t="shared" si="2"/>
        <v>0</v>
      </c>
      <c r="AF37" s="22">
        <f t="shared" si="3"/>
      </c>
      <c r="AG37" s="137"/>
      <c r="AH37" s="154"/>
      <c r="AI37" s="66"/>
      <c r="AJ37" s="154"/>
      <c r="AK37" s="66"/>
      <c r="AL37" s="154"/>
      <c r="AM37" s="69"/>
      <c r="AN37" s="218"/>
      <c r="AO37" s="154"/>
      <c r="AP37" s="66"/>
      <c r="AQ37" s="154"/>
      <c r="AR37" s="66"/>
      <c r="AS37" s="154"/>
      <c r="AT37" s="69"/>
      <c r="AU37" s="218"/>
      <c r="AV37" s="154"/>
      <c r="AW37" s="66"/>
      <c r="AX37" s="154"/>
      <c r="AY37" s="66"/>
      <c r="AZ37" s="154"/>
      <c r="BA37" s="69"/>
      <c r="BB37" s="218"/>
      <c r="BC37" s="154"/>
      <c r="BD37" s="66"/>
      <c r="BE37" s="154"/>
      <c r="BF37" s="66"/>
      <c r="BG37" s="154"/>
      <c r="BH37" s="69"/>
      <c r="BI37" s="218"/>
      <c r="BJ37" s="154"/>
      <c r="BK37" s="82"/>
      <c r="BL37" s="62">
        <f t="shared" si="16"/>
      </c>
      <c r="BM37" s="158"/>
      <c r="BN37" s="73"/>
      <c r="BO37" s="161"/>
      <c r="BP37" s="75"/>
      <c r="BQ37" s="219"/>
      <c r="BR37" s="161"/>
      <c r="BS37" s="73"/>
      <c r="BT37" s="161"/>
      <c r="BU37" s="73"/>
      <c r="BV37" s="161"/>
      <c r="BW37" s="75"/>
      <c r="BX37" s="219"/>
      <c r="BY37" s="161"/>
      <c r="BZ37" s="73"/>
      <c r="CA37" s="161"/>
      <c r="CB37" s="73"/>
      <c r="CC37" s="161"/>
      <c r="CD37" s="75"/>
      <c r="CE37" s="219"/>
      <c r="CF37" s="161"/>
      <c r="CG37" s="73"/>
      <c r="CH37" s="161"/>
      <c r="CI37" s="73"/>
      <c r="CJ37" s="161"/>
      <c r="CK37" s="75"/>
      <c r="CL37" s="219"/>
      <c r="CM37" s="161"/>
      <c r="CN37" s="73"/>
      <c r="CO37" s="189"/>
      <c r="CP37" s="47"/>
      <c r="CQ37" s="45"/>
    </row>
    <row r="38" spans="1:102" ht="21" customHeight="1">
      <c r="A38" s="249"/>
      <c r="B38" s="250"/>
      <c r="C38" s="255"/>
      <c r="D38" s="301"/>
      <c r="E38" s="251"/>
      <c r="F38" s="252"/>
      <c r="G38" s="329">
        <f t="shared" si="4"/>
      </c>
      <c r="H38" s="326">
        <f t="shared" si="5"/>
      </c>
      <c r="I38" s="268">
        <f t="shared" si="18"/>
        <v>0</v>
      </c>
      <c r="J38" s="332">
        <f t="shared" si="19"/>
        <v>0</v>
      </c>
      <c r="K38" s="271">
        <f t="shared" si="20"/>
        <v>0</v>
      </c>
      <c r="L38" s="271">
        <f t="shared" si="21"/>
        <v>0</v>
      </c>
      <c r="M38" s="209">
        <f t="shared" si="22"/>
        <v>0</v>
      </c>
      <c r="N38" s="210">
        <f t="shared" si="23"/>
        <v>0</v>
      </c>
      <c r="O38" s="274">
        <f t="shared" si="24"/>
        <v>0</v>
      </c>
      <c r="P38" s="334">
        <f t="shared" si="25"/>
        <v>0</v>
      </c>
      <c r="Q38" s="352">
        <f t="shared" si="26"/>
        <v>0</v>
      </c>
      <c r="R38" s="353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4"/>
        <v>0</v>
      </c>
      <c r="AA38" s="105">
        <f t="shared" si="27"/>
        <v>0</v>
      </c>
      <c r="AB38" s="104">
        <f t="shared" si="2"/>
        <v>0</v>
      </c>
      <c r="AC38" s="108">
        <f t="shared" si="2"/>
        <v>0</v>
      </c>
      <c r="AD38" s="109">
        <f t="shared" si="2"/>
        <v>0</v>
      </c>
      <c r="AE38" s="105">
        <f t="shared" si="2"/>
        <v>0</v>
      </c>
      <c r="AF38" s="22">
        <f t="shared" si="3"/>
      </c>
      <c r="AG38" s="137"/>
      <c r="AH38" s="154"/>
      <c r="AI38" s="66"/>
      <c r="AJ38" s="154"/>
      <c r="AK38" s="66"/>
      <c r="AL38" s="154"/>
      <c r="AM38" s="69"/>
      <c r="AN38" s="218"/>
      <c r="AO38" s="154"/>
      <c r="AP38" s="66"/>
      <c r="AQ38" s="154"/>
      <c r="AR38" s="66"/>
      <c r="AS38" s="154"/>
      <c r="AT38" s="69"/>
      <c r="AU38" s="218"/>
      <c r="AV38" s="154"/>
      <c r="AW38" s="66"/>
      <c r="AX38" s="154"/>
      <c r="AY38" s="66"/>
      <c r="AZ38" s="154"/>
      <c r="BA38" s="69"/>
      <c r="BB38" s="218"/>
      <c r="BC38" s="154"/>
      <c r="BD38" s="66"/>
      <c r="BE38" s="154"/>
      <c r="BF38" s="66"/>
      <c r="BG38" s="154"/>
      <c r="BH38" s="69"/>
      <c r="BI38" s="218"/>
      <c r="BJ38" s="154"/>
      <c r="BK38" s="82"/>
      <c r="BL38" s="62">
        <f t="shared" si="16"/>
      </c>
      <c r="BM38" s="158"/>
      <c r="BN38" s="73"/>
      <c r="BO38" s="161"/>
      <c r="BP38" s="75"/>
      <c r="BQ38" s="219"/>
      <c r="BR38" s="161"/>
      <c r="BS38" s="73"/>
      <c r="BT38" s="161"/>
      <c r="BU38" s="73"/>
      <c r="BV38" s="161"/>
      <c r="BW38" s="75"/>
      <c r="BX38" s="219"/>
      <c r="BY38" s="161"/>
      <c r="BZ38" s="73"/>
      <c r="CA38" s="161"/>
      <c r="CB38" s="73"/>
      <c r="CC38" s="161"/>
      <c r="CD38" s="75"/>
      <c r="CE38" s="219"/>
      <c r="CF38" s="161"/>
      <c r="CG38" s="73"/>
      <c r="CH38" s="161"/>
      <c r="CI38" s="73"/>
      <c r="CJ38" s="161"/>
      <c r="CK38" s="75"/>
      <c r="CL38" s="219"/>
      <c r="CM38" s="161"/>
      <c r="CN38" s="73"/>
      <c r="CO38" s="189"/>
      <c r="CP38" s="47"/>
      <c r="CQ38" s="45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45"/>
      <c r="B39" s="246"/>
      <c r="C39" s="256"/>
      <c r="D39" s="302"/>
      <c r="E39" s="253"/>
      <c r="F39" s="254"/>
      <c r="G39" s="327">
        <f t="shared" si="4"/>
      </c>
      <c r="H39" s="328">
        <f t="shared" si="5"/>
      </c>
      <c r="I39" s="269">
        <f t="shared" si="18"/>
        <v>0</v>
      </c>
      <c r="J39" s="319">
        <f t="shared" si="19"/>
        <v>0</v>
      </c>
      <c r="K39" s="270">
        <f t="shared" si="20"/>
        <v>0</v>
      </c>
      <c r="L39" s="270">
        <f t="shared" si="21"/>
        <v>0</v>
      </c>
      <c r="M39" s="131">
        <f t="shared" si="22"/>
        <v>0</v>
      </c>
      <c r="N39" s="133">
        <f t="shared" si="23"/>
        <v>0</v>
      </c>
      <c r="O39" s="273">
        <f t="shared" si="24"/>
        <v>0</v>
      </c>
      <c r="P39" s="333">
        <f t="shared" si="25"/>
        <v>0</v>
      </c>
      <c r="Q39" s="352">
        <f t="shared" si="26"/>
        <v>0</v>
      </c>
      <c r="R39" s="353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4"/>
        <v>0</v>
      </c>
      <c r="AA39" s="105">
        <f t="shared" si="27"/>
        <v>0</v>
      </c>
      <c r="AB39" s="104">
        <f t="shared" si="2"/>
        <v>0</v>
      </c>
      <c r="AC39" s="108">
        <f t="shared" si="2"/>
        <v>0</v>
      </c>
      <c r="AD39" s="109">
        <f t="shared" si="2"/>
        <v>0</v>
      </c>
      <c r="AE39" s="105">
        <f t="shared" si="2"/>
        <v>0</v>
      </c>
      <c r="AF39" s="62">
        <f t="shared" si="3"/>
      </c>
      <c r="AG39" s="137"/>
      <c r="AH39" s="154"/>
      <c r="AI39" s="66"/>
      <c r="AJ39" s="154"/>
      <c r="AK39" s="66"/>
      <c r="AL39" s="154"/>
      <c r="AM39" s="69"/>
      <c r="AN39" s="218"/>
      <c r="AO39" s="154"/>
      <c r="AP39" s="66"/>
      <c r="AQ39" s="154"/>
      <c r="AR39" s="66"/>
      <c r="AS39" s="154"/>
      <c r="AT39" s="69"/>
      <c r="AU39" s="218"/>
      <c r="AV39" s="154"/>
      <c r="AW39" s="66"/>
      <c r="AX39" s="154"/>
      <c r="AY39" s="66"/>
      <c r="AZ39" s="154"/>
      <c r="BA39" s="69"/>
      <c r="BB39" s="218"/>
      <c r="BC39" s="154"/>
      <c r="BD39" s="66"/>
      <c r="BE39" s="154"/>
      <c r="BF39" s="66"/>
      <c r="BG39" s="154"/>
      <c r="BH39" s="69"/>
      <c r="BI39" s="218"/>
      <c r="BJ39" s="154"/>
      <c r="BK39" s="82"/>
      <c r="BL39" s="62">
        <f t="shared" si="16"/>
      </c>
      <c r="BM39" s="158"/>
      <c r="BN39" s="73"/>
      <c r="BO39" s="161"/>
      <c r="BP39" s="75"/>
      <c r="BQ39" s="219"/>
      <c r="BR39" s="161"/>
      <c r="BS39" s="73"/>
      <c r="BT39" s="161"/>
      <c r="BU39" s="73"/>
      <c r="BV39" s="161"/>
      <c r="BW39" s="75"/>
      <c r="BX39" s="219"/>
      <c r="BY39" s="161"/>
      <c r="BZ39" s="73"/>
      <c r="CA39" s="161"/>
      <c r="CB39" s="73"/>
      <c r="CC39" s="161"/>
      <c r="CD39" s="75"/>
      <c r="CE39" s="219"/>
      <c r="CF39" s="161"/>
      <c r="CG39" s="73"/>
      <c r="CH39" s="161"/>
      <c r="CI39" s="73"/>
      <c r="CJ39" s="161"/>
      <c r="CK39" s="75"/>
      <c r="CL39" s="219"/>
      <c r="CM39" s="161"/>
      <c r="CN39" s="73"/>
      <c r="CO39" s="190"/>
      <c r="CP39" s="48"/>
      <c r="CQ39" s="44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49"/>
      <c r="B40" s="250"/>
      <c r="C40" s="255"/>
      <c r="D40" s="301"/>
      <c r="E40" s="251"/>
      <c r="F40" s="252"/>
      <c r="G40" s="329">
        <f t="shared" si="4"/>
      </c>
      <c r="H40" s="326">
        <f t="shared" si="5"/>
      </c>
      <c r="I40" s="268">
        <f t="shared" si="18"/>
        <v>0</v>
      </c>
      <c r="J40" s="332">
        <f t="shared" si="19"/>
        <v>0</v>
      </c>
      <c r="K40" s="271">
        <f t="shared" si="20"/>
        <v>0</v>
      </c>
      <c r="L40" s="271">
        <f t="shared" si="21"/>
        <v>0</v>
      </c>
      <c r="M40" s="209">
        <f t="shared" si="22"/>
        <v>0</v>
      </c>
      <c r="N40" s="210">
        <f t="shared" si="23"/>
        <v>0</v>
      </c>
      <c r="O40" s="274">
        <f t="shared" si="24"/>
        <v>0</v>
      </c>
      <c r="P40" s="334">
        <f t="shared" si="25"/>
        <v>0</v>
      </c>
      <c r="Q40" s="352">
        <f t="shared" si="26"/>
        <v>0</v>
      </c>
      <c r="R40" s="353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4"/>
        <v>0</v>
      </c>
      <c r="AA40" s="105">
        <f t="shared" si="27"/>
        <v>0</v>
      </c>
      <c r="AB40" s="104">
        <f t="shared" si="2"/>
        <v>0</v>
      </c>
      <c r="AC40" s="108">
        <f t="shared" si="2"/>
        <v>0</v>
      </c>
      <c r="AD40" s="109">
        <f t="shared" si="2"/>
        <v>0</v>
      </c>
      <c r="AE40" s="105">
        <f t="shared" si="2"/>
        <v>0</v>
      </c>
      <c r="AF40" s="62">
        <f t="shared" si="3"/>
      </c>
      <c r="AG40" s="137"/>
      <c r="AH40" s="154"/>
      <c r="AI40" s="66"/>
      <c r="AJ40" s="154"/>
      <c r="AK40" s="66"/>
      <c r="AL40" s="154"/>
      <c r="AM40" s="69"/>
      <c r="AN40" s="218"/>
      <c r="AO40" s="154"/>
      <c r="AP40" s="66"/>
      <c r="AQ40" s="154"/>
      <c r="AR40" s="66"/>
      <c r="AS40" s="154"/>
      <c r="AT40" s="69"/>
      <c r="AU40" s="218"/>
      <c r="AV40" s="154"/>
      <c r="AW40" s="66"/>
      <c r="AX40" s="154"/>
      <c r="AY40" s="66"/>
      <c r="AZ40" s="154"/>
      <c r="BA40" s="69"/>
      <c r="BB40" s="218"/>
      <c r="BC40" s="154"/>
      <c r="BD40" s="66"/>
      <c r="BE40" s="154"/>
      <c r="BF40" s="66"/>
      <c r="BG40" s="154"/>
      <c r="BH40" s="69"/>
      <c r="BI40" s="218"/>
      <c r="BJ40" s="154"/>
      <c r="BK40" s="82"/>
      <c r="BL40" s="62">
        <f t="shared" si="16"/>
      </c>
      <c r="BM40" s="158"/>
      <c r="BN40" s="73"/>
      <c r="BO40" s="161"/>
      <c r="BP40" s="75"/>
      <c r="BQ40" s="219"/>
      <c r="BR40" s="161"/>
      <c r="BS40" s="73"/>
      <c r="BT40" s="161"/>
      <c r="BU40" s="73"/>
      <c r="BV40" s="161"/>
      <c r="BW40" s="75"/>
      <c r="BX40" s="219"/>
      <c r="BY40" s="161"/>
      <c r="BZ40" s="73"/>
      <c r="CA40" s="161"/>
      <c r="CB40" s="73"/>
      <c r="CC40" s="161"/>
      <c r="CD40" s="75"/>
      <c r="CE40" s="219"/>
      <c r="CF40" s="161"/>
      <c r="CG40" s="73"/>
      <c r="CH40" s="161"/>
      <c r="CI40" s="73"/>
      <c r="CJ40" s="161"/>
      <c r="CK40" s="75"/>
      <c r="CL40" s="219"/>
      <c r="CM40" s="161"/>
      <c r="CN40" s="73"/>
      <c r="CO40" s="189"/>
      <c r="CP40" s="47"/>
      <c r="CQ40" s="45"/>
    </row>
    <row r="41" spans="1:95" ht="21" customHeight="1">
      <c r="A41" s="245"/>
      <c r="B41" s="246"/>
      <c r="C41" s="256"/>
      <c r="D41" s="302"/>
      <c r="E41" s="253"/>
      <c r="F41" s="254"/>
      <c r="G41" s="327">
        <f t="shared" si="4"/>
      </c>
      <c r="H41" s="328">
        <f t="shared" si="5"/>
      </c>
      <c r="I41" s="266">
        <f>S41*30+T41*45+U41*60</f>
        <v>0</v>
      </c>
      <c r="J41" s="319">
        <f>S41*65+T41*97.5+U41*130</f>
        <v>0</v>
      </c>
      <c r="K41" s="270">
        <f>Z41</f>
        <v>0</v>
      </c>
      <c r="L41" s="270">
        <f>AA41</f>
        <v>0</v>
      </c>
      <c r="M41" s="131">
        <f>V41+W41+X41+Y41</f>
        <v>0</v>
      </c>
      <c r="N41" s="132">
        <f>AB41+AC41+AD41+AE41</f>
        <v>0</v>
      </c>
      <c r="O41" s="273">
        <f>SUM(M41:N41)*60</f>
        <v>0</v>
      </c>
      <c r="P41" s="333">
        <f>V41*130+W41*70+X41*50+Y41*40+AB41*65+AC41*46.7+AD41*37.5+AE41*32</f>
        <v>0</v>
      </c>
      <c r="Q41" s="352">
        <f>J41+P41+Z41*130+AA41*195</f>
        <v>0</v>
      </c>
      <c r="R41" s="353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4"/>
        <v>0</v>
      </c>
      <c r="AA41" s="105">
        <f>COUNTIF(AG41:CQ41,"PES")</f>
        <v>0</v>
      </c>
      <c r="AB41" s="104">
        <f t="shared" si="2"/>
        <v>0</v>
      </c>
      <c r="AC41" s="108">
        <f t="shared" si="2"/>
        <v>0</v>
      </c>
      <c r="AD41" s="109">
        <f t="shared" si="2"/>
        <v>0</v>
      </c>
      <c r="AE41" s="105">
        <f t="shared" si="2"/>
        <v>0</v>
      </c>
      <c r="AF41" s="22">
        <f t="shared" si="3"/>
      </c>
      <c r="AG41" s="137"/>
      <c r="AH41" s="154"/>
      <c r="AI41" s="66"/>
      <c r="AJ41" s="154"/>
      <c r="AK41" s="66"/>
      <c r="AL41" s="154"/>
      <c r="AM41" s="69"/>
      <c r="AN41" s="218"/>
      <c r="AO41" s="154"/>
      <c r="AP41" s="66"/>
      <c r="AQ41" s="154"/>
      <c r="AR41" s="66"/>
      <c r="AS41" s="154"/>
      <c r="AT41" s="69"/>
      <c r="AU41" s="218"/>
      <c r="AV41" s="154"/>
      <c r="AW41" s="66"/>
      <c r="AX41" s="154"/>
      <c r="AY41" s="66"/>
      <c r="AZ41" s="154"/>
      <c r="BA41" s="69"/>
      <c r="BB41" s="218"/>
      <c r="BC41" s="154"/>
      <c r="BD41" s="66"/>
      <c r="BE41" s="154"/>
      <c r="BF41" s="67"/>
      <c r="BG41" s="156"/>
      <c r="BH41" s="84"/>
      <c r="BI41" s="220"/>
      <c r="BJ41" s="156"/>
      <c r="BK41" s="83"/>
      <c r="BL41" s="62">
        <f t="shared" si="16"/>
      </c>
      <c r="BM41" s="159"/>
      <c r="BN41" s="74"/>
      <c r="BO41" s="162"/>
      <c r="BP41" s="72"/>
      <c r="BQ41" s="222"/>
      <c r="BR41" s="162"/>
      <c r="BS41" s="74"/>
      <c r="BT41" s="162"/>
      <c r="BU41" s="74"/>
      <c r="BV41" s="162"/>
      <c r="BW41" s="72"/>
      <c r="BX41" s="222"/>
      <c r="BY41" s="162"/>
      <c r="BZ41" s="74"/>
      <c r="CA41" s="162"/>
      <c r="CB41" s="74"/>
      <c r="CC41" s="162"/>
      <c r="CD41" s="72"/>
      <c r="CE41" s="222"/>
      <c r="CF41" s="162"/>
      <c r="CG41" s="74"/>
      <c r="CH41" s="162"/>
      <c r="CI41" s="74"/>
      <c r="CJ41" s="162"/>
      <c r="CK41" s="72"/>
      <c r="CL41" s="222"/>
      <c r="CM41" s="162"/>
      <c r="CN41" s="74"/>
      <c r="CO41" s="189"/>
      <c r="CP41" s="47"/>
      <c r="CQ41" s="45"/>
    </row>
    <row r="42" spans="1:95" ht="21" customHeight="1">
      <c r="A42" s="249"/>
      <c r="B42" s="250"/>
      <c r="C42" s="255"/>
      <c r="D42" s="301"/>
      <c r="E42" s="251"/>
      <c r="F42" s="252"/>
      <c r="G42" s="329">
        <f t="shared" si="4"/>
      </c>
      <c r="H42" s="326">
        <f t="shared" si="5"/>
      </c>
      <c r="I42" s="267">
        <f>S42*30+T42*45+U42*60</f>
        <v>0</v>
      </c>
      <c r="J42" s="332">
        <f>S42*65+T42*97.5+U42*130</f>
        <v>0</v>
      </c>
      <c r="K42" s="271">
        <f>Z42</f>
        <v>0</v>
      </c>
      <c r="L42" s="271">
        <f>AA42</f>
        <v>0</v>
      </c>
      <c r="M42" s="209">
        <f>V42+W42+X42+Y42</f>
        <v>0</v>
      </c>
      <c r="N42" s="210">
        <f>AB42+AC42+AD42+AE42</f>
        <v>0</v>
      </c>
      <c r="O42" s="274">
        <f>SUM(M42:N42)*60</f>
        <v>0</v>
      </c>
      <c r="P42" s="334">
        <f>V42*130+W42*70+X42*50+Y42*40+AB42*65+AC42*46.7+AD42*37.5+AE42*32</f>
        <v>0</v>
      </c>
      <c r="Q42" s="352">
        <f>J42+P42+Z42*130+AA42*195</f>
        <v>0</v>
      </c>
      <c r="R42" s="353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4"/>
        <v>0</v>
      </c>
      <c r="AA42" s="105">
        <f>COUNTIF(AG42:CQ42,"PES")</f>
        <v>0</v>
      </c>
      <c r="AB42" s="104">
        <f t="shared" si="2"/>
        <v>0</v>
      </c>
      <c r="AC42" s="108">
        <f t="shared" si="2"/>
        <v>0</v>
      </c>
      <c r="AD42" s="109">
        <f t="shared" si="2"/>
        <v>0</v>
      </c>
      <c r="AE42" s="105">
        <f t="shared" si="2"/>
        <v>0</v>
      </c>
      <c r="AF42" s="22">
        <f t="shared" si="3"/>
      </c>
      <c r="AG42" s="137"/>
      <c r="AH42" s="154"/>
      <c r="AI42" s="66"/>
      <c r="AJ42" s="154"/>
      <c r="AK42" s="66"/>
      <c r="AL42" s="154"/>
      <c r="AM42" s="69"/>
      <c r="AN42" s="218"/>
      <c r="AO42" s="154"/>
      <c r="AP42" s="66"/>
      <c r="AQ42" s="154"/>
      <c r="AR42" s="66"/>
      <c r="AS42" s="154"/>
      <c r="AT42" s="69"/>
      <c r="AU42" s="218"/>
      <c r="AV42" s="154"/>
      <c r="AW42" s="66"/>
      <c r="AX42" s="154"/>
      <c r="AY42" s="66"/>
      <c r="AZ42" s="154"/>
      <c r="BA42" s="69"/>
      <c r="BB42" s="218"/>
      <c r="BC42" s="154"/>
      <c r="BD42" s="66"/>
      <c r="BE42" s="154"/>
      <c r="BF42" s="66"/>
      <c r="BG42" s="154"/>
      <c r="BH42" s="69"/>
      <c r="BI42" s="218"/>
      <c r="BJ42" s="154"/>
      <c r="BK42" s="82"/>
      <c r="BL42" s="62">
        <f t="shared" si="16"/>
      </c>
      <c r="BM42" s="158"/>
      <c r="BN42" s="73"/>
      <c r="BO42" s="161"/>
      <c r="BP42" s="75"/>
      <c r="BQ42" s="219"/>
      <c r="BR42" s="161"/>
      <c r="BS42" s="73"/>
      <c r="BT42" s="161"/>
      <c r="BU42" s="73"/>
      <c r="BV42" s="161"/>
      <c r="BW42" s="75"/>
      <c r="BX42" s="219"/>
      <c r="BY42" s="161"/>
      <c r="BZ42" s="73"/>
      <c r="CA42" s="161"/>
      <c r="CB42" s="73"/>
      <c r="CC42" s="161"/>
      <c r="CD42" s="75"/>
      <c r="CE42" s="219"/>
      <c r="CF42" s="161"/>
      <c r="CG42" s="73"/>
      <c r="CH42" s="161"/>
      <c r="CI42" s="73"/>
      <c r="CJ42" s="161"/>
      <c r="CK42" s="75"/>
      <c r="CL42" s="219"/>
      <c r="CM42" s="161"/>
      <c r="CN42" s="73"/>
      <c r="CO42" s="189"/>
      <c r="CP42" s="47"/>
      <c r="CQ42" s="45"/>
    </row>
    <row r="43" spans="1:95" ht="21" customHeight="1">
      <c r="A43" s="245"/>
      <c r="B43" s="246"/>
      <c r="C43" s="256"/>
      <c r="D43" s="302"/>
      <c r="E43" s="253"/>
      <c r="F43" s="254"/>
      <c r="G43" s="327">
        <f t="shared" si="4"/>
      </c>
      <c r="H43" s="328">
        <f t="shared" si="5"/>
      </c>
      <c r="I43" s="266">
        <f t="shared" si="18"/>
        <v>0</v>
      </c>
      <c r="J43" s="319">
        <f t="shared" si="19"/>
        <v>0</v>
      </c>
      <c r="K43" s="270">
        <f t="shared" si="20"/>
        <v>0</v>
      </c>
      <c r="L43" s="270">
        <f t="shared" si="21"/>
        <v>0</v>
      </c>
      <c r="M43" s="131">
        <f t="shared" si="22"/>
        <v>0</v>
      </c>
      <c r="N43" s="132">
        <f t="shared" si="23"/>
        <v>0</v>
      </c>
      <c r="O43" s="273">
        <f t="shared" si="24"/>
        <v>0</v>
      </c>
      <c r="P43" s="333">
        <f t="shared" si="25"/>
        <v>0</v>
      </c>
      <c r="Q43" s="352">
        <f t="shared" si="26"/>
        <v>0</v>
      </c>
      <c r="R43" s="353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4"/>
        <v>0</v>
      </c>
      <c r="AA43" s="105">
        <f t="shared" si="27"/>
        <v>0</v>
      </c>
      <c r="AB43" s="104">
        <f t="shared" si="2"/>
        <v>0</v>
      </c>
      <c r="AC43" s="108">
        <f t="shared" si="2"/>
        <v>0</v>
      </c>
      <c r="AD43" s="109">
        <f t="shared" si="2"/>
        <v>0</v>
      </c>
      <c r="AE43" s="105">
        <f t="shared" si="2"/>
        <v>0</v>
      </c>
      <c r="AF43" s="22">
        <f t="shared" si="3"/>
      </c>
      <c r="AG43" s="137"/>
      <c r="AH43" s="154"/>
      <c r="AI43" s="66"/>
      <c r="AJ43" s="154"/>
      <c r="AK43" s="66"/>
      <c r="AL43" s="154"/>
      <c r="AM43" s="69"/>
      <c r="AN43" s="218"/>
      <c r="AO43" s="154"/>
      <c r="AP43" s="66"/>
      <c r="AQ43" s="154"/>
      <c r="AR43" s="66"/>
      <c r="AS43" s="154"/>
      <c r="AT43" s="69"/>
      <c r="AU43" s="218"/>
      <c r="AV43" s="154"/>
      <c r="AW43" s="66"/>
      <c r="AX43" s="154"/>
      <c r="AY43" s="66"/>
      <c r="AZ43" s="154"/>
      <c r="BA43" s="69"/>
      <c r="BB43" s="218"/>
      <c r="BC43" s="154"/>
      <c r="BD43" s="66"/>
      <c r="BE43" s="154"/>
      <c r="BF43" s="67"/>
      <c r="BG43" s="156"/>
      <c r="BH43" s="84"/>
      <c r="BI43" s="220"/>
      <c r="BJ43" s="156"/>
      <c r="BK43" s="83"/>
      <c r="BL43" s="62">
        <f t="shared" si="16"/>
      </c>
      <c r="BM43" s="159"/>
      <c r="BN43" s="74"/>
      <c r="BO43" s="162"/>
      <c r="BP43" s="72"/>
      <c r="BQ43" s="222"/>
      <c r="BR43" s="162"/>
      <c r="BS43" s="74"/>
      <c r="BT43" s="162"/>
      <c r="BU43" s="74"/>
      <c r="BV43" s="162"/>
      <c r="BW43" s="72"/>
      <c r="BX43" s="222"/>
      <c r="BY43" s="162"/>
      <c r="BZ43" s="74"/>
      <c r="CA43" s="162"/>
      <c r="CB43" s="74"/>
      <c r="CC43" s="162"/>
      <c r="CD43" s="72"/>
      <c r="CE43" s="222"/>
      <c r="CF43" s="162"/>
      <c r="CG43" s="74"/>
      <c r="CH43" s="162"/>
      <c r="CI43" s="74"/>
      <c r="CJ43" s="162"/>
      <c r="CK43" s="72"/>
      <c r="CL43" s="222"/>
      <c r="CM43" s="162"/>
      <c r="CN43" s="74"/>
      <c r="CO43" s="189"/>
      <c r="CP43" s="47"/>
      <c r="CQ43" s="45"/>
    </row>
    <row r="44" spans="1:95" ht="21" customHeight="1">
      <c r="A44" s="249"/>
      <c r="B44" s="250"/>
      <c r="C44" s="255"/>
      <c r="D44" s="301"/>
      <c r="E44" s="251"/>
      <c r="F44" s="252"/>
      <c r="G44" s="329">
        <f t="shared" si="4"/>
      </c>
      <c r="H44" s="326">
        <f t="shared" si="5"/>
      </c>
      <c r="I44" s="267">
        <f t="shared" si="18"/>
        <v>0</v>
      </c>
      <c r="J44" s="332">
        <f t="shared" si="19"/>
        <v>0</v>
      </c>
      <c r="K44" s="271">
        <f t="shared" si="20"/>
        <v>0</v>
      </c>
      <c r="L44" s="271">
        <f t="shared" si="21"/>
        <v>0</v>
      </c>
      <c r="M44" s="209">
        <f t="shared" si="22"/>
        <v>0</v>
      </c>
      <c r="N44" s="210">
        <f t="shared" si="23"/>
        <v>0</v>
      </c>
      <c r="O44" s="274">
        <f t="shared" si="24"/>
        <v>0</v>
      </c>
      <c r="P44" s="334">
        <f t="shared" si="25"/>
        <v>0</v>
      </c>
      <c r="Q44" s="352">
        <f t="shared" si="26"/>
        <v>0</v>
      </c>
      <c r="R44" s="353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4"/>
        <v>0</v>
      </c>
      <c r="AA44" s="105">
        <f t="shared" si="27"/>
        <v>0</v>
      </c>
      <c r="AB44" s="104">
        <f t="shared" si="2"/>
        <v>0</v>
      </c>
      <c r="AC44" s="108">
        <f t="shared" si="2"/>
        <v>0</v>
      </c>
      <c r="AD44" s="109">
        <f t="shared" si="2"/>
        <v>0</v>
      </c>
      <c r="AE44" s="105">
        <f t="shared" si="2"/>
        <v>0</v>
      </c>
      <c r="AF44" s="22">
        <f t="shared" si="3"/>
      </c>
      <c r="AG44" s="137"/>
      <c r="AH44" s="154"/>
      <c r="AI44" s="66"/>
      <c r="AJ44" s="154"/>
      <c r="AK44" s="66"/>
      <c r="AL44" s="154"/>
      <c r="AM44" s="69"/>
      <c r="AN44" s="218"/>
      <c r="AO44" s="154"/>
      <c r="AP44" s="66"/>
      <c r="AQ44" s="154"/>
      <c r="AR44" s="66"/>
      <c r="AS44" s="154"/>
      <c r="AT44" s="69"/>
      <c r="AU44" s="218"/>
      <c r="AV44" s="154"/>
      <c r="AW44" s="66"/>
      <c r="AX44" s="154"/>
      <c r="AY44" s="66"/>
      <c r="AZ44" s="154"/>
      <c r="BA44" s="69"/>
      <c r="BB44" s="218"/>
      <c r="BC44" s="154"/>
      <c r="BD44" s="66"/>
      <c r="BE44" s="154"/>
      <c r="BF44" s="66"/>
      <c r="BG44" s="154"/>
      <c r="BH44" s="69"/>
      <c r="BI44" s="218"/>
      <c r="BJ44" s="154"/>
      <c r="BK44" s="82"/>
      <c r="BL44" s="62">
        <f t="shared" si="16"/>
      </c>
      <c r="BM44" s="158"/>
      <c r="BN44" s="73"/>
      <c r="BO44" s="161"/>
      <c r="BP44" s="75"/>
      <c r="BQ44" s="219"/>
      <c r="BR44" s="161"/>
      <c r="BS44" s="73"/>
      <c r="BT44" s="161"/>
      <c r="BU44" s="73"/>
      <c r="BV44" s="161"/>
      <c r="BW44" s="75"/>
      <c r="BX44" s="219"/>
      <c r="BY44" s="161"/>
      <c r="BZ44" s="73"/>
      <c r="CA44" s="161"/>
      <c r="CB44" s="73"/>
      <c r="CC44" s="161"/>
      <c r="CD44" s="75"/>
      <c r="CE44" s="219"/>
      <c r="CF44" s="161"/>
      <c r="CG44" s="73"/>
      <c r="CH44" s="161"/>
      <c r="CI44" s="73"/>
      <c r="CJ44" s="161"/>
      <c r="CK44" s="75"/>
      <c r="CL44" s="219"/>
      <c r="CM44" s="161"/>
      <c r="CN44" s="73"/>
      <c r="CO44" s="189"/>
      <c r="CP44" s="47"/>
      <c r="CQ44" s="45"/>
    </row>
    <row r="45" spans="1:95" s="12" customFormat="1" ht="21" customHeight="1">
      <c r="A45" s="245"/>
      <c r="B45" s="246"/>
      <c r="C45" s="256"/>
      <c r="D45" s="302"/>
      <c r="E45" s="253"/>
      <c r="F45" s="254"/>
      <c r="G45" s="327">
        <f t="shared" si="4"/>
      </c>
      <c r="H45" s="328">
        <f t="shared" si="5"/>
      </c>
      <c r="I45" s="266">
        <f t="shared" si="6"/>
        <v>0</v>
      </c>
      <c r="J45" s="319">
        <f t="shared" si="7"/>
        <v>0</v>
      </c>
      <c r="K45" s="270">
        <f t="shared" si="8"/>
        <v>0</v>
      </c>
      <c r="L45" s="270">
        <f t="shared" si="9"/>
        <v>0</v>
      </c>
      <c r="M45" s="131">
        <f t="shared" si="10"/>
        <v>0</v>
      </c>
      <c r="N45" s="132">
        <f t="shared" si="11"/>
        <v>0</v>
      </c>
      <c r="O45" s="273">
        <f t="shared" si="12"/>
        <v>0</v>
      </c>
      <c r="P45" s="333">
        <f t="shared" si="0"/>
        <v>0</v>
      </c>
      <c r="Q45" s="352">
        <f t="shared" si="13"/>
        <v>0</v>
      </c>
      <c r="R45" s="353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4"/>
        <v>0</v>
      </c>
      <c r="AA45" s="105">
        <f t="shared" si="15"/>
        <v>0</v>
      </c>
      <c r="AB45" s="104">
        <f t="shared" si="2"/>
        <v>0</v>
      </c>
      <c r="AC45" s="108">
        <f t="shared" si="2"/>
        <v>0</v>
      </c>
      <c r="AD45" s="109">
        <f t="shared" si="2"/>
        <v>0</v>
      </c>
      <c r="AE45" s="105">
        <f t="shared" si="2"/>
        <v>0</v>
      </c>
      <c r="AF45" s="22">
        <f t="shared" si="3"/>
      </c>
      <c r="AG45" s="137"/>
      <c r="AH45" s="154"/>
      <c r="AI45" s="66"/>
      <c r="AJ45" s="154"/>
      <c r="AK45" s="66"/>
      <c r="AL45" s="154"/>
      <c r="AM45" s="69"/>
      <c r="AN45" s="218"/>
      <c r="AO45" s="154"/>
      <c r="AP45" s="66"/>
      <c r="AQ45" s="154"/>
      <c r="AR45" s="66"/>
      <c r="AS45" s="154"/>
      <c r="AT45" s="69"/>
      <c r="AU45" s="218"/>
      <c r="AV45" s="154"/>
      <c r="AW45" s="66"/>
      <c r="AX45" s="154"/>
      <c r="AY45" s="66"/>
      <c r="AZ45" s="154"/>
      <c r="BA45" s="69"/>
      <c r="BB45" s="218"/>
      <c r="BC45" s="154"/>
      <c r="BD45" s="66"/>
      <c r="BE45" s="154"/>
      <c r="BF45" s="66"/>
      <c r="BG45" s="154"/>
      <c r="BH45" s="69"/>
      <c r="BI45" s="218"/>
      <c r="BJ45" s="154"/>
      <c r="BK45" s="82"/>
      <c r="BL45" s="62">
        <f t="shared" si="16"/>
      </c>
      <c r="BM45" s="158"/>
      <c r="BN45" s="73"/>
      <c r="BO45" s="161"/>
      <c r="BP45" s="75"/>
      <c r="BQ45" s="219"/>
      <c r="BR45" s="161"/>
      <c r="BS45" s="73"/>
      <c r="BT45" s="161"/>
      <c r="BU45" s="73"/>
      <c r="BV45" s="161"/>
      <c r="BW45" s="75"/>
      <c r="BX45" s="219"/>
      <c r="BY45" s="161"/>
      <c r="BZ45" s="73"/>
      <c r="CA45" s="161"/>
      <c r="CB45" s="73"/>
      <c r="CC45" s="161"/>
      <c r="CD45" s="75"/>
      <c r="CE45" s="219"/>
      <c r="CF45" s="161"/>
      <c r="CG45" s="73"/>
      <c r="CH45" s="161"/>
      <c r="CI45" s="73"/>
      <c r="CJ45" s="161"/>
      <c r="CK45" s="75"/>
      <c r="CL45" s="219"/>
      <c r="CM45" s="161"/>
      <c r="CN45" s="73"/>
      <c r="CO45" s="189"/>
      <c r="CP45" s="47"/>
      <c r="CQ45" s="45"/>
    </row>
    <row r="46" spans="1:102" ht="21" customHeight="1">
      <c r="A46" s="249"/>
      <c r="B46" s="250"/>
      <c r="C46" s="255"/>
      <c r="D46" s="301"/>
      <c r="E46" s="251"/>
      <c r="F46" s="252"/>
      <c r="G46" s="329">
        <f t="shared" si="4"/>
      </c>
      <c r="H46" s="326">
        <f t="shared" si="5"/>
      </c>
      <c r="I46" s="268">
        <f t="shared" si="6"/>
        <v>0</v>
      </c>
      <c r="J46" s="332">
        <f t="shared" si="7"/>
        <v>0</v>
      </c>
      <c r="K46" s="271">
        <f t="shared" si="8"/>
        <v>0</v>
      </c>
      <c r="L46" s="271">
        <f t="shared" si="9"/>
        <v>0</v>
      </c>
      <c r="M46" s="209">
        <f t="shared" si="10"/>
        <v>0</v>
      </c>
      <c r="N46" s="210">
        <f t="shared" si="11"/>
        <v>0</v>
      </c>
      <c r="O46" s="274">
        <f t="shared" si="12"/>
        <v>0</v>
      </c>
      <c r="P46" s="334">
        <f t="shared" si="0"/>
        <v>0</v>
      </c>
      <c r="Q46" s="352">
        <f t="shared" si="13"/>
        <v>0</v>
      </c>
      <c r="R46" s="353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4"/>
        <v>0</v>
      </c>
      <c r="AA46" s="105">
        <f t="shared" si="15"/>
        <v>0</v>
      </c>
      <c r="AB46" s="104">
        <f t="shared" si="2"/>
        <v>0</v>
      </c>
      <c r="AC46" s="108">
        <f t="shared" si="2"/>
        <v>0</v>
      </c>
      <c r="AD46" s="109">
        <f t="shared" si="2"/>
        <v>0</v>
      </c>
      <c r="AE46" s="105">
        <f t="shared" si="2"/>
        <v>0</v>
      </c>
      <c r="AF46" s="22">
        <f t="shared" si="3"/>
      </c>
      <c r="AG46" s="137"/>
      <c r="AH46" s="154"/>
      <c r="AI46" s="66"/>
      <c r="AJ46" s="154"/>
      <c r="AK46" s="66"/>
      <c r="AL46" s="154"/>
      <c r="AM46" s="69"/>
      <c r="AN46" s="218"/>
      <c r="AO46" s="154"/>
      <c r="AP46" s="66"/>
      <c r="AQ46" s="154"/>
      <c r="AR46" s="66"/>
      <c r="AS46" s="154"/>
      <c r="AT46" s="69"/>
      <c r="AU46" s="218"/>
      <c r="AV46" s="154"/>
      <c r="AW46" s="66"/>
      <c r="AX46" s="154"/>
      <c r="AY46" s="66"/>
      <c r="AZ46" s="154"/>
      <c r="BA46" s="69"/>
      <c r="BB46" s="218"/>
      <c r="BC46" s="154"/>
      <c r="BD46" s="66"/>
      <c r="BE46" s="154"/>
      <c r="BF46" s="66"/>
      <c r="BG46" s="154"/>
      <c r="BH46" s="69"/>
      <c r="BI46" s="218"/>
      <c r="BJ46" s="154"/>
      <c r="BK46" s="82"/>
      <c r="BL46" s="62">
        <f t="shared" si="16"/>
      </c>
      <c r="BM46" s="158"/>
      <c r="BN46" s="73"/>
      <c r="BO46" s="161"/>
      <c r="BP46" s="75"/>
      <c r="BQ46" s="219"/>
      <c r="BR46" s="161"/>
      <c r="BS46" s="73"/>
      <c r="BT46" s="161"/>
      <c r="BU46" s="73"/>
      <c r="BV46" s="161"/>
      <c r="BW46" s="75"/>
      <c r="BX46" s="219"/>
      <c r="BY46" s="161"/>
      <c r="BZ46" s="73"/>
      <c r="CA46" s="161"/>
      <c r="CB46" s="73"/>
      <c r="CC46" s="161"/>
      <c r="CD46" s="75"/>
      <c r="CE46" s="219"/>
      <c r="CF46" s="161"/>
      <c r="CG46" s="73"/>
      <c r="CH46" s="161"/>
      <c r="CI46" s="73"/>
      <c r="CJ46" s="161"/>
      <c r="CK46" s="75"/>
      <c r="CL46" s="219"/>
      <c r="CM46" s="161"/>
      <c r="CN46" s="73"/>
      <c r="CO46" s="189"/>
      <c r="CP46" s="47"/>
      <c r="CQ46" s="45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27">
        <f t="shared" si="4"/>
      </c>
      <c r="H47" s="328">
        <f t="shared" si="5"/>
      </c>
      <c r="I47" s="269">
        <f t="shared" si="6"/>
        <v>0</v>
      </c>
      <c r="J47" s="319">
        <f t="shared" si="7"/>
        <v>0</v>
      </c>
      <c r="K47" s="270">
        <f t="shared" si="8"/>
        <v>0</v>
      </c>
      <c r="L47" s="270">
        <f t="shared" si="9"/>
        <v>0</v>
      </c>
      <c r="M47" s="131">
        <f t="shared" si="10"/>
        <v>0</v>
      </c>
      <c r="N47" s="133">
        <f t="shared" si="11"/>
        <v>0</v>
      </c>
      <c r="O47" s="273">
        <f t="shared" si="12"/>
        <v>0</v>
      </c>
      <c r="P47" s="333">
        <f t="shared" si="0"/>
        <v>0</v>
      </c>
      <c r="Q47" s="352">
        <f t="shared" si="13"/>
        <v>0</v>
      </c>
      <c r="R47" s="353"/>
      <c r="S47" s="101">
        <f t="shared" si="17"/>
        <v>0</v>
      </c>
      <c r="T47" s="102">
        <f t="shared" si="17"/>
        <v>0</v>
      </c>
      <c r="U47" s="103">
        <f t="shared" si="17"/>
        <v>0</v>
      </c>
      <c r="V47" s="104">
        <f t="shared" si="17"/>
        <v>0</v>
      </c>
      <c r="W47" s="101">
        <f t="shared" si="17"/>
        <v>0</v>
      </c>
      <c r="X47" s="102">
        <f t="shared" si="17"/>
        <v>0</v>
      </c>
      <c r="Y47" s="103">
        <f t="shared" si="17"/>
        <v>0</v>
      </c>
      <c r="Z47" s="105">
        <f t="shared" si="14"/>
        <v>0</v>
      </c>
      <c r="AA47" s="105">
        <f t="shared" si="15"/>
        <v>0</v>
      </c>
      <c r="AB47" s="104">
        <f t="shared" si="2"/>
        <v>0</v>
      </c>
      <c r="AC47" s="108">
        <f t="shared" si="2"/>
        <v>0</v>
      </c>
      <c r="AD47" s="109">
        <f t="shared" si="2"/>
        <v>0</v>
      </c>
      <c r="AE47" s="105">
        <f t="shared" si="2"/>
        <v>0</v>
      </c>
      <c r="AF47" s="62">
        <f t="shared" si="3"/>
      </c>
      <c r="AG47" s="137"/>
      <c r="AH47" s="154"/>
      <c r="AI47" s="66"/>
      <c r="AJ47" s="154"/>
      <c r="AK47" s="66"/>
      <c r="AL47" s="154"/>
      <c r="AM47" s="69"/>
      <c r="AN47" s="218"/>
      <c r="AO47" s="154"/>
      <c r="AP47" s="66"/>
      <c r="AQ47" s="154"/>
      <c r="AR47" s="66"/>
      <c r="AS47" s="154"/>
      <c r="AT47" s="69"/>
      <c r="AU47" s="218"/>
      <c r="AV47" s="154"/>
      <c r="AW47" s="66"/>
      <c r="AX47" s="154"/>
      <c r="AY47" s="66"/>
      <c r="AZ47" s="154"/>
      <c r="BA47" s="69"/>
      <c r="BB47" s="218"/>
      <c r="BC47" s="154"/>
      <c r="BD47" s="66"/>
      <c r="BE47" s="154"/>
      <c r="BF47" s="66"/>
      <c r="BG47" s="154"/>
      <c r="BH47" s="69"/>
      <c r="BI47" s="218"/>
      <c r="BJ47" s="154"/>
      <c r="BK47" s="82"/>
      <c r="BL47" s="62">
        <f t="shared" si="16"/>
      </c>
      <c r="BM47" s="158"/>
      <c r="BN47" s="73"/>
      <c r="BO47" s="161"/>
      <c r="BP47" s="75"/>
      <c r="BQ47" s="219"/>
      <c r="BR47" s="161"/>
      <c r="BS47" s="73"/>
      <c r="BT47" s="161"/>
      <c r="BU47" s="73"/>
      <c r="BV47" s="161"/>
      <c r="BW47" s="75"/>
      <c r="BX47" s="219"/>
      <c r="BY47" s="161"/>
      <c r="BZ47" s="73"/>
      <c r="CA47" s="161"/>
      <c r="CB47" s="73"/>
      <c r="CC47" s="161"/>
      <c r="CD47" s="75"/>
      <c r="CE47" s="219"/>
      <c r="CF47" s="161"/>
      <c r="CG47" s="73"/>
      <c r="CH47" s="161"/>
      <c r="CI47" s="73"/>
      <c r="CJ47" s="161"/>
      <c r="CK47" s="75"/>
      <c r="CL47" s="219"/>
      <c r="CM47" s="161"/>
      <c r="CN47" s="73"/>
      <c r="CO47" s="190"/>
      <c r="CP47" s="48"/>
      <c r="CQ47" s="44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29">
        <f t="shared" si="4"/>
      </c>
      <c r="H48" s="326">
        <f t="shared" si="5"/>
      </c>
      <c r="I48" s="268">
        <f t="shared" si="6"/>
        <v>0</v>
      </c>
      <c r="J48" s="332">
        <f t="shared" si="7"/>
        <v>0</v>
      </c>
      <c r="K48" s="271">
        <f t="shared" si="8"/>
        <v>0</v>
      </c>
      <c r="L48" s="271">
        <f t="shared" si="9"/>
        <v>0</v>
      </c>
      <c r="M48" s="209">
        <f t="shared" si="10"/>
        <v>0</v>
      </c>
      <c r="N48" s="210">
        <f t="shared" si="11"/>
        <v>0</v>
      </c>
      <c r="O48" s="274">
        <f t="shared" si="12"/>
        <v>0</v>
      </c>
      <c r="P48" s="334">
        <f t="shared" si="0"/>
        <v>0</v>
      </c>
      <c r="Q48" s="352">
        <f t="shared" si="13"/>
        <v>0</v>
      </c>
      <c r="R48" s="353"/>
      <c r="S48" s="101">
        <f t="shared" si="17"/>
        <v>0</v>
      </c>
      <c r="T48" s="102">
        <f t="shared" si="17"/>
        <v>0</v>
      </c>
      <c r="U48" s="103">
        <f t="shared" si="17"/>
        <v>0</v>
      </c>
      <c r="V48" s="104">
        <f t="shared" si="17"/>
        <v>0</v>
      </c>
      <c r="W48" s="101">
        <f t="shared" si="17"/>
        <v>0</v>
      </c>
      <c r="X48" s="102">
        <f t="shared" si="17"/>
        <v>0</v>
      </c>
      <c r="Y48" s="103">
        <f t="shared" si="17"/>
        <v>0</v>
      </c>
      <c r="Z48" s="105">
        <f t="shared" si="14"/>
        <v>0</v>
      </c>
      <c r="AA48" s="105">
        <f t="shared" si="15"/>
        <v>0</v>
      </c>
      <c r="AB48" s="104">
        <f t="shared" si="2"/>
        <v>0</v>
      </c>
      <c r="AC48" s="108">
        <f t="shared" si="2"/>
        <v>0</v>
      </c>
      <c r="AD48" s="109">
        <f t="shared" si="2"/>
        <v>0</v>
      </c>
      <c r="AE48" s="105">
        <f t="shared" si="2"/>
        <v>0</v>
      </c>
      <c r="AF48" s="62">
        <f t="shared" si="3"/>
      </c>
      <c r="AG48" s="137"/>
      <c r="AH48" s="154"/>
      <c r="AI48" s="66"/>
      <c r="AJ48" s="154"/>
      <c r="AK48" s="66"/>
      <c r="AL48" s="154"/>
      <c r="AM48" s="69"/>
      <c r="AN48" s="218"/>
      <c r="AO48" s="154"/>
      <c r="AP48" s="66"/>
      <c r="AQ48" s="154"/>
      <c r="AR48" s="66"/>
      <c r="AS48" s="154"/>
      <c r="AT48" s="69"/>
      <c r="AU48" s="218"/>
      <c r="AV48" s="154"/>
      <c r="AW48" s="66"/>
      <c r="AX48" s="154"/>
      <c r="AY48" s="66"/>
      <c r="AZ48" s="154"/>
      <c r="BA48" s="69"/>
      <c r="BB48" s="218"/>
      <c r="BC48" s="154"/>
      <c r="BD48" s="66"/>
      <c r="BE48" s="154"/>
      <c r="BF48" s="66"/>
      <c r="BG48" s="154"/>
      <c r="BH48" s="69"/>
      <c r="BI48" s="218"/>
      <c r="BJ48" s="154"/>
      <c r="BK48" s="82"/>
      <c r="BL48" s="62">
        <f t="shared" si="16"/>
      </c>
      <c r="BM48" s="158"/>
      <c r="BN48" s="73"/>
      <c r="BO48" s="161"/>
      <c r="BP48" s="75"/>
      <c r="BQ48" s="219"/>
      <c r="BR48" s="161"/>
      <c r="BS48" s="73"/>
      <c r="BT48" s="161"/>
      <c r="BU48" s="73"/>
      <c r="BV48" s="161"/>
      <c r="BW48" s="75"/>
      <c r="BX48" s="219"/>
      <c r="BY48" s="161"/>
      <c r="BZ48" s="73"/>
      <c r="CA48" s="161"/>
      <c r="CB48" s="73"/>
      <c r="CC48" s="161"/>
      <c r="CD48" s="75"/>
      <c r="CE48" s="219"/>
      <c r="CF48" s="161"/>
      <c r="CG48" s="73"/>
      <c r="CH48" s="161"/>
      <c r="CI48" s="73"/>
      <c r="CJ48" s="161"/>
      <c r="CK48" s="75"/>
      <c r="CL48" s="219"/>
      <c r="CM48" s="161"/>
      <c r="CN48" s="73"/>
      <c r="CO48" s="189"/>
      <c r="CP48" s="47"/>
      <c r="CQ48" s="45"/>
    </row>
    <row r="49" spans="1:95" ht="21" customHeight="1">
      <c r="A49" s="245"/>
      <c r="B49" s="246"/>
      <c r="C49" s="256"/>
      <c r="D49" s="302"/>
      <c r="E49" s="253"/>
      <c r="F49" s="254"/>
      <c r="G49" s="327">
        <f t="shared" si="4"/>
      </c>
      <c r="H49" s="328">
        <f t="shared" si="5"/>
      </c>
      <c r="I49" s="266">
        <f t="shared" si="6"/>
        <v>0</v>
      </c>
      <c r="J49" s="319">
        <f t="shared" si="7"/>
        <v>0</v>
      </c>
      <c r="K49" s="270">
        <f t="shared" si="8"/>
        <v>0</v>
      </c>
      <c r="L49" s="270">
        <f t="shared" si="9"/>
        <v>0</v>
      </c>
      <c r="M49" s="131">
        <f t="shared" si="10"/>
        <v>0</v>
      </c>
      <c r="N49" s="132">
        <f t="shared" si="11"/>
        <v>0</v>
      </c>
      <c r="O49" s="273">
        <f t="shared" si="12"/>
        <v>0</v>
      </c>
      <c r="P49" s="333">
        <f t="shared" si="0"/>
        <v>0</v>
      </c>
      <c r="Q49" s="352">
        <f t="shared" si="13"/>
        <v>0</v>
      </c>
      <c r="R49" s="353"/>
      <c r="S49" s="101">
        <f t="shared" si="17"/>
        <v>0</v>
      </c>
      <c r="T49" s="102">
        <f t="shared" si="17"/>
        <v>0</v>
      </c>
      <c r="U49" s="103">
        <f t="shared" si="17"/>
        <v>0</v>
      </c>
      <c r="V49" s="104">
        <f t="shared" si="17"/>
        <v>0</v>
      </c>
      <c r="W49" s="101">
        <f t="shared" si="17"/>
        <v>0</v>
      </c>
      <c r="X49" s="102">
        <f t="shared" si="17"/>
        <v>0</v>
      </c>
      <c r="Y49" s="103">
        <f t="shared" si="17"/>
        <v>0</v>
      </c>
      <c r="Z49" s="105">
        <f t="shared" si="14"/>
        <v>0</v>
      </c>
      <c r="AA49" s="105">
        <f t="shared" si="15"/>
        <v>0</v>
      </c>
      <c r="AB49" s="104">
        <f t="shared" si="2"/>
        <v>0</v>
      </c>
      <c r="AC49" s="108">
        <f t="shared" si="2"/>
        <v>0</v>
      </c>
      <c r="AD49" s="109">
        <f t="shared" si="2"/>
        <v>0</v>
      </c>
      <c r="AE49" s="105">
        <f t="shared" si="2"/>
        <v>0</v>
      </c>
      <c r="AF49" s="22">
        <f t="shared" si="3"/>
      </c>
      <c r="AG49" s="137"/>
      <c r="AH49" s="154"/>
      <c r="AI49" s="66"/>
      <c r="AJ49" s="154"/>
      <c r="AK49" s="66"/>
      <c r="AL49" s="154"/>
      <c r="AM49" s="69"/>
      <c r="AN49" s="218"/>
      <c r="AO49" s="154"/>
      <c r="AP49" s="66"/>
      <c r="AQ49" s="154"/>
      <c r="AR49" s="66"/>
      <c r="AS49" s="154"/>
      <c r="AT49" s="69"/>
      <c r="AU49" s="218"/>
      <c r="AV49" s="154"/>
      <c r="AW49" s="66"/>
      <c r="AX49" s="154"/>
      <c r="AY49" s="66"/>
      <c r="AZ49" s="154"/>
      <c r="BA49" s="69"/>
      <c r="BB49" s="218"/>
      <c r="BC49" s="154"/>
      <c r="BD49" s="66"/>
      <c r="BE49" s="154"/>
      <c r="BF49" s="67"/>
      <c r="BG49" s="156"/>
      <c r="BH49" s="84"/>
      <c r="BI49" s="220"/>
      <c r="BJ49" s="156"/>
      <c r="BK49" s="83"/>
      <c r="BL49" s="62">
        <f t="shared" si="16"/>
      </c>
      <c r="BM49" s="159"/>
      <c r="BN49" s="74"/>
      <c r="BO49" s="162"/>
      <c r="BP49" s="72"/>
      <c r="BQ49" s="222"/>
      <c r="BR49" s="162"/>
      <c r="BS49" s="74"/>
      <c r="BT49" s="162"/>
      <c r="BU49" s="74"/>
      <c r="BV49" s="162"/>
      <c r="BW49" s="72"/>
      <c r="BX49" s="222"/>
      <c r="BY49" s="162"/>
      <c r="BZ49" s="74"/>
      <c r="CA49" s="162"/>
      <c r="CB49" s="74"/>
      <c r="CC49" s="162"/>
      <c r="CD49" s="72"/>
      <c r="CE49" s="222"/>
      <c r="CF49" s="162"/>
      <c r="CG49" s="74"/>
      <c r="CH49" s="162"/>
      <c r="CI49" s="74"/>
      <c r="CJ49" s="162"/>
      <c r="CK49" s="72"/>
      <c r="CL49" s="222"/>
      <c r="CM49" s="162"/>
      <c r="CN49" s="74"/>
      <c r="CO49" s="189"/>
      <c r="CP49" s="47"/>
      <c r="CQ49" s="45"/>
    </row>
    <row r="50" spans="1:95" ht="21" customHeight="1">
      <c r="A50" s="249"/>
      <c r="B50" s="250"/>
      <c r="C50" s="255"/>
      <c r="D50" s="301"/>
      <c r="E50" s="251"/>
      <c r="F50" s="252"/>
      <c r="G50" s="329">
        <f t="shared" si="4"/>
      </c>
      <c r="H50" s="326">
        <f t="shared" si="5"/>
      </c>
      <c r="I50" s="267">
        <f t="shared" si="6"/>
        <v>0</v>
      </c>
      <c r="J50" s="332">
        <f t="shared" si="7"/>
        <v>0</v>
      </c>
      <c r="K50" s="271">
        <f t="shared" si="8"/>
        <v>0</v>
      </c>
      <c r="L50" s="271">
        <f t="shared" si="9"/>
        <v>0</v>
      </c>
      <c r="M50" s="209">
        <f t="shared" si="10"/>
        <v>0</v>
      </c>
      <c r="N50" s="210">
        <f t="shared" si="11"/>
        <v>0</v>
      </c>
      <c r="O50" s="274">
        <f t="shared" si="12"/>
        <v>0</v>
      </c>
      <c r="P50" s="334">
        <f t="shared" si="0"/>
        <v>0</v>
      </c>
      <c r="Q50" s="352">
        <f t="shared" si="13"/>
        <v>0</v>
      </c>
      <c r="R50" s="353"/>
      <c r="S50" s="101">
        <f t="shared" si="17"/>
        <v>0</v>
      </c>
      <c r="T50" s="102">
        <f t="shared" si="17"/>
        <v>0</v>
      </c>
      <c r="U50" s="103">
        <f t="shared" si="17"/>
        <v>0</v>
      </c>
      <c r="V50" s="104">
        <f t="shared" si="17"/>
        <v>0</v>
      </c>
      <c r="W50" s="101">
        <f t="shared" si="17"/>
        <v>0</v>
      </c>
      <c r="X50" s="102">
        <f t="shared" si="17"/>
        <v>0</v>
      </c>
      <c r="Y50" s="103">
        <f t="shared" si="17"/>
        <v>0</v>
      </c>
      <c r="Z50" s="105">
        <f t="shared" si="14"/>
        <v>0</v>
      </c>
      <c r="AA50" s="105">
        <f t="shared" si="15"/>
        <v>0</v>
      </c>
      <c r="AB50" s="104">
        <f t="shared" si="2"/>
        <v>0</v>
      </c>
      <c r="AC50" s="108">
        <f t="shared" si="2"/>
        <v>0</v>
      </c>
      <c r="AD50" s="109">
        <f t="shared" si="2"/>
        <v>0</v>
      </c>
      <c r="AE50" s="105">
        <f t="shared" si="2"/>
        <v>0</v>
      </c>
      <c r="AF50" s="22">
        <f t="shared" si="3"/>
      </c>
      <c r="AG50" s="137"/>
      <c r="AH50" s="154"/>
      <c r="AI50" s="66"/>
      <c r="AJ50" s="154"/>
      <c r="AK50" s="66"/>
      <c r="AL50" s="154"/>
      <c r="AM50" s="69"/>
      <c r="AN50" s="218"/>
      <c r="AO50" s="154"/>
      <c r="AP50" s="66"/>
      <c r="AQ50" s="154"/>
      <c r="AR50" s="66"/>
      <c r="AS50" s="154"/>
      <c r="AT50" s="69"/>
      <c r="AU50" s="218"/>
      <c r="AV50" s="154"/>
      <c r="AW50" s="66"/>
      <c r="AX50" s="154"/>
      <c r="AY50" s="66"/>
      <c r="AZ50" s="154"/>
      <c r="BA50" s="69"/>
      <c r="BB50" s="218"/>
      <c r="BC50" s="154"/>
      <c r="BD50" s="66"/>
      <c r="BE50" s="154"/>
      <c r="BF50" s="66"/>
      <c r="BG50" s="154"/>
      <c r="BH50" s="69"/>
      <c r="BI50" s="218"/>
      <c r="BJ50" s="154"/>
      <c r="BK50" s="82"/>
      <c r="BL50" s="62">
        <f t="shared" si="16"/>
      </c>
      <c r="BM50" s="158"/>
      <c r="BN50" s="73"/>
      <c r="BO50" s="161"/>
      <c r="BP50" s="75"/>
      <c r="BQ50" s="219"/>
      <c r="BR50" s="161"/>
      <c r="BS50" s="73"/>
      <c r="BT50" s="161"/>
      <c r="BU50" s="73"/>
      <c r="BV50" s="161"/>
      <c r="BW50" s="75"/>
      <c r="BX50" s="219"/>
      <c r="BY50" s="161"/>
      <c r="BZ50" s="73"/>
      <c r="CA50" s="161"/>
      <c r="CB50" s="73"/>
      <c r="CC50" s="161"/>
      <c r="CD50" s="75"/>
      <c r="CE50" s="219"/>
      <c r="CF50" s="161"/>
      <c r="CG50" s="73"/>
      <c r="CH50" s="161"/>
      <c r="CI50" s="73"/>
      <c r="CJ50" s="161"/>
      <c r="CK50" s="75"/>
      <c r="CL50" s="219"/>
      <c r="CM50" s="161"/>
      <c r="CN50" s="73"/>
      <c r="CO50" s="189"/>
      <c r="CP50" s="47"/>
      <c r="CQ50" s="45"/>
    </row>
    <row r="51" spans="1:102" s="12" customFormat="1" ht="21" customHeight="1">
      <c r="A51" s="245"/>
      <c r="B51" s="246"/>
      <c r="C51" s="256"/>
      <c r="D51" s="302"/>
      <c r="E51" s="253"/>
      <c r="F51" s="254"/>
      <c r="G51" s="327">
        <f t="shared" si="4"/>
      </c>
      <c r="H51" s="328">
        <f t="shared" si="5"/>
      </c>
      <c r="I51" s="266">
        <f t="shared" si="6"/>
        <v>0</v>
      </c>
      <c r="J51" s="319">
        <f t="shared" si="7"/>
        <v>0</v>
      </c>
      <c r="K51" s="270">
        <f t="shared" si="8"/>
        <v>0</v>
      </c>
      <c r="L51" s="270">
        <f t="shared" si="9"/>
        <v>0</v>
      </c>
      <c r="M51" s="131">
        <f t="shared" si="10"/>
        <v>0</v>
      </c>
      <c r="N51" s="132">
        <f t="shared" si="11"/>
        <v>0</v>
      </c>
      <c r="O51" s="273">
        <f t="shared" si="12"/>
        <v>0</v>
      </c>
      <c r="P51" s="333">
        <f t="shared" si="0"/>
        <v>0</v>
      </c>
      <c r="Q51" s="352">
        <f t="shared" si="13"/>
        <v>0</v>
      </c>
      <c r="R51" s="353"/>
      <c r="S51" s="101">
        <f t="shared" si="17"/>
        <v>0</v>
      </c>
      <c r="T51" s="102">
        <f t="shared" si="17"/>
        <v>0</v>
      </c>
      <c r="U51" s="103">
        <f t="shared" si="17"/>
        <v>0</v>
      </c>
      <c r="V51" s="104">
        <f t="shared" si="17"/>
        <v>0</v>
      </c>
      <c r="W51" s="101">
        <f t="shared" si="17"/>
        <v>0</v>
      </c>
      <c r="X51" s="102">
        <f t="shared" si="17"/>
        <v>0</v>
      </c>
      <c r="Y51" s="103">
        <f t="shared" si="17"/>
        <v>0</v>
      </c>
      <c r="Z51" s="105">
        <f t="shared" si="14"/>
        <v>0</v>
      </c>
      <c r="AA51" s="105">
        <f t="shared" si="15"/>
        <v>0</v>
      </c>
      <c r="AB51" s="104">
        <f t="shared" si="2"/>
        <v>0</v>
      </c>
      <c r="AC51" s="108">
        <f t="shared" si="2"/>
        <v>0</v>
      </c>
      <c r="AD51" s="109">
        <f t="shared" si="2"/>
        <v>0</v>
      </c>
      <c r="AE51" s="105">
        <f t="shared" si="2"/>
        <v>0</v>
      </c>
      <c r="AF51" s="22">
        <f t="shared" si="3"/>
      </c>
      <c r="AG51" s="137"/>
      <c r="AH51" s="154"/>
      <c r="AI51" s="66"/>
      <c r="AJ51" s="154"/>
      <c r="AK51" s="66"/>
      <c r="AL51" s="154"/>
      <c r="AM51" s="69"/>
      <c r="AN51" s="218"/>
      <c r="AO51" s="154"/>
      <c r="AP51" s="66"/>
      <c r="AQ51" s="154"/>
      <c r="AR51" s="66"/>
      <c r="AS51" s="154"/>
      <c r="AT51" s="69"/>
      <c r="AU51" s="218"/>
      <c r="AV51" s="154"/>
      <c r="AW51" s="66"/>
      <c r="AX51" s="154"/>
      <c r="AY51" s="66"/>
      <c r="AZ51" s="154"/>
      <c r="BA51" s="69"/>
      <c r="BB51" s="218"/>
      <c r="BC51" s="154"/>
      <c r="BD51" s="66"/>
      <c r="BE51" s="154"/>
      <c r="BF51" s="66"/>
      <c r="BG51" s="154"/>
      <c r="BH51" s="69"/>
      <c r="BI51" s="218"/>
      <c r="BJ51" s="154"/>
      <c r="BK51" s="82"/>
      <c r="BL51" s="62">
        <f t="shared" si="16"/>
      </c>
      <c r="BM51" s="158"/>
      <c r="BN51" s="73"/>
      <c r="BO51" s="161"/>
      <c r="BP51" s="75"/>
      <c r="BQ51" s="219"/>
      <c r="BR51" s="161"/>
      <c r="BS51" s="73"/>
      <c r="BT51" s="161"/>
      <c r="BU51" s="73"/>
      <c r="BV51" s="161"/>
      <c r="BW51" s="75"/>
      <c r="BX51" s="219"/>
      <c r="BY51" s="161"/>
      <c r="BZ51" s="73"/>
      <c r="CA51" s="161"/>
      <c r="CB51" s="73"/>
      <c r="CC51" s="161"/>
      <c r="CD51" s="75"/>
      <c r="CE51" s="219"/>
      <c r="CF51" s="161"/>
      <c r="CG51" s="73"/>
      <c r="CH51" s="161"/>
      <c r="CI51" s="73"/>
      <c r="CJ51" s="161"/>
      <c r="CK51" s="75"/>
      <c r="CL51" s="219"/>
      <c r="CM51" s="161"/>
      <c r="CN51" s="73"/>
      <c r="CO51" s="189"/>
      <c r="CP51" s="47"/>
      <c r="CQ51" s="45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29">
        <f t="shared" si="4"/>
      </c>
      <c r="H52" s="326">
        <f t="shared" si="5"/>
      </c>
      <c r="I52" s="268">
        <f t="shared" si="6"/>
        <v>0</v>
      </c>
      <c r="J52" s="332">
        <f t="shared" si="7"/>
        <v>0</v>
      </c>
      <c r="K52" s="271">
        <f t="shared" si="8"/>
        <v>0</v>
      </c>
      <c r="L52" s="271">
        <f t="shared" si="9"/>
        <v>0</v>
      </c>
      <c r="M52" s="209">
        <f t="shared" si="10"/>
        <v>0</v>
      </c>
      <c r="N52" s="210">
        <f t="shared" si="11"/>
        <v>0</v>
      </c>
      <c r="O52" s="274">
        <f t="shared" si="12"/>
        <v>0</v>
      </c>
      <c r="P52" s="334">
        <f t="shared" si="0"/>
        <v>0</v>
      </c>
      <c r="Q52" s="352">
        <f t="shared" si="13"/>
        <v>0</v>
      </c>
      <c r="R52" s="353"/>
      <c r="S52" s="101">
        <f t="shared" si="17"/>
        <v>0</v>
      </c>
      <c r="T52" s="102">
        <f t="shared" si="17"/>
        <v>0</v>
      </c>
      <c r="U52" s="103">
        <f t="shared" si="17"/>
        <v>0</v>
      </c>
      <c r="V52" s="104">
        <f t="shared" si="17"/>
        <v>0</v>
      </c>
      <c r="W52" s="101">
        <f t="shared" si="17"/>
        <v>0</v>
      </c>
      <c r="X52" s="102">
        <f t="shared" si="17"/>
        <v>0</v>
      </c>
      <c r="Y52" s="103">
        <f t="shared" si="17"/>
        <v>0</v>
      </c>
      <c r="Z52" s="105">
        <f t="shared" si="14"/>
        <v>0</v>
      </c>
      <c r="AA52" s="105">
        <f t="shared" si="15"/>
        <v>0</v>
      </c>
      <c r="AB52" s="104">
        <f t="shared" si="2"/>
        <v>0</v>
      </c>
      <c r="AC52" s="110">
        <f t="shared" si="2"/>
        <v>0</v>
      </c>
      <c r="AD52" s="110">
        <f t="shared" si="2"/>
        <v>0</v>
      </c>
      <c r="AE52" s="111">
        <f t="shared" si="2"/>
        <v>0</v>
      </c>
      <c r="AF52" s="22">
        <f t="shared" si="3"/>
      </c>
      <c r="AG52" s="137"/>
      <c r="AH52" s="154"/>
      <c r="AI52" s="66"/>
      <c r="AJ52" s="154"/>
      <c r="AK52" s="66"/>
      <c r="AL52" s="154"/>
      <c r="AM52" s="69"/>
      <c r="AN52" s="218"/>
      <c r="AO52" s="154"/>
      <c r="AP52" s="66"/>
      <c r="AQ52" s="154"/>
      <c r="AR52" s="66"/>
      <c r="AS52" s="154"/>
      <c r="AT52" s="69"/>
      <c r="AU52" s="218"/>
      <c r="AV52" s="154"/>
      <c r="AW52" s="66"/>
      <c r="AX52" s="154"/>
      <c r="AY52" s="66"/>
      <c r="AZ52" s="154"/>
      <c r="BA52" s="69"/>
      <c r="BB52" s="218"/>
      <c r="BC52" s="154"/>
      <c r="BD52" s="66"/>
      <c r="BE52" s="154"/>
      <c r="BF52" s="66"/>
      <c r="BG52" s="154"/>
      <c r="BH52" s="69"/>
      <c r="BI52" s="218"/>
      <c r="BJ52" s="154"/>
      <c r="BK52" s="82"/>
      <c r="BL52" s="62">
        <f t="shared" si="16"/>
      </c>
      <c r="BM52" s="158"/>
      <c r="BN52" s="73"/>
      <c r="BO52" s="161"/>
      <c r="BP52" s="75"/>
      <c r="BQ52" s="219"/>
      <c r="BR52" s="161"/>
      <c r="BS52" s="73"/>
      <c r="BT52" s="161"/>
      <c r="BU52" s="73"/>
      <c r="BV52" s="161"/>
      <c r="BW52" s="75"/>
      <c r="BX52" s="219"/>
      <c r="BY52" s="161"/>
      <c r="BZ52" s="73"/>
      <c r="CA52" s="161"/>
      <c r="CB52" s="73"/>
      <c r="CC52" s="161"/>
      <c r="CD52" s="75"/>
      <c r="CE52" s="219"/>
      <c r="CF52" s="161"/>
      <c r="CG52" s="73"/>
      <c r="CH52" s="161"/>
      <c r="CI52" s="73"/>
      <c r="CJ52" s="161"/>
      <c r="CK52" s="75"/>
      <c r="CL52" s="219"/>
      <c r="CM52" s="161"/>
      <c r="CN52" s="73"/>
      <c r="CO52" s="189"/>
      <c r="CP52" s="47"/>
      <c r="CQ52" s="45"/>
      <c r="CX52" s="12"/>
    </row>
    <row r="53" spans="1:95" ht="8.25" customHeight="1" thickBot="1">
      <c r="A53" s="23"/>
      <c r="B53" s="24"/>
      <c r="C53" s="41"/>
      <c r="D53" s="25"/>
      <c r="E53" s="42"/>
      <c r="F53" s="26"/>
      <c r="G53" s="330"/>
      <c r="H53" s="331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321"/>
      <c r="H54" s="321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0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 t="shared" si="28"/>
        <v>0</v>
      </c>
      <c r="AA54" s="126">
        <f t="shared" si="28"/>
        <v>0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>IF(COUNTIF(AH$23:AH$53,11)+COUNTIF(AH$23:AH$53,12)+COUNTIF(AH$23:AH$53,13)+COUNTIF(AH$23:AH$53,14)+COUNTIF(AH$23:AH$53,30)+COUNTIF(AH$23:AH$53,45)+COUNTIF(AH$23:AH$53,60)+COUNTIF(AH$23:AH$53,22)+COUNTIF(AH$23:AH$53,23)+COUNTIF(AH$23:AH$53,24)+COUNTIF(AH$23:AH$53,25)+COUNTIF(AH$23:AH$53,"RS")+COUNTIF(AH$23:AH$53,"PES")=COUNTA(AH$23:AH$53),"","X")</f>
      </c>
      <c r="AI54" s="135">
        <f aca="true" t="shared" si="29" ref="AI54:BK54">IF(COUNTIF(AI$23:AI$53,11)+COUNTIF(AI$23:AI$53,12)+COUNTIF(AI$23:AI$53,13)+COUNTIF(AI$23:AI$53,14)+COUNTIF(AI$23:AI$53,30)+COUNTIF(AI$23:AI$53,45)+COUNTIF(AI$23:AI$53,60)+COUNTIF(AI$23:AI$53,22)+COUNTIF(AI$23:AI$53,23)+COUNTIF(AI$23:AI$53,24)+COUNTIF(AI$23:AI$53,25)+COUNTIF(AI$23:AI$53,"RS")+COUNTIF(AI$23:AI$53,"PES")=COUNTA(AI$23:AI$53),"","X")</f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>IF(COUNTIF(AO$23:AO$53,11)+COUNTIF(AO$23:AO$53,12)+COUNTIF(AO$23:AO$53,13)+COUNTIF(AO$23:AO$53,14)+COUNTIF(AO$23:AO$53,30)+COUNTIF(AO$23:AO$53,45)+COUNTIF(AO$23:AO$53,60)+COUNTIF(AO$23:AO$53,22)+COUNTIF(AO$23:AO$53,23)+COUNTIF(AO$23:AO$53,24)+COUNTIF(AO$23:AO$53,25)+COUNTIF(AO$23:AO$53,"RS")+COUNTIF(AO$23:AO$53,"PES")=COUNTA(AO$23:AO$53),"","X")</f>
      </c>
      <c r="AP54" s="135">
        <f t="shared" si="29"/>
      </c>
      <c r="AQ54" s="135">
        <f>IF(COUNTIF(AQ$23:AQ$53,11)+COUNTIF(AQ$23:AQ$53,12)+COUNTIF(AQ$23:AQ$53,13)+COUNTIF(AQ$23:AQ$53,14)+COUNTIF(AQ$23:AQ$53,30)+COUNTIF(AQ$23:AQ$53,45)+COUNTIF(AQ$23:AQ$53,60)+COUNTIF(AQ$23:AQ$53,22)+COUNTIF(AQ$23:AQ$53,23)+COUNTIF(AQ$23:AQ$53,24)+COUNTIF(AQ$23:AQ$53,25)+COUNTIF(AQ$23:AQ$53,"RS")+COUNTIF(AQ$23:AQ$53,"PES")=COUNTA(AQ$23:AQ$53),"","X")</f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>IF(COUNTIF(BC$23:BC$53,11)+COUNTIF(BC$23:BC$53,12)+COUNTIF(BC$23:BC$53,13)+COUNTIF(BC$23:BC$53,14)+COUNTIF(BC$23:BC$53,30)+COUNTIF(BC$23:BC$53,45)+COUNTIF(BC$23:BC$53,60)+COUNTIF(BC$23:BC$53,22)+COUNTIF(BC$23:BC$53,23)+COUNTIF(BC$23:BC$53,24)+COUNTIF(BC$23:BC$53,25)+COUNTIF(BC$23:BC$53,"RS")+COUNTIF(BC$23:BC$53,"PES")=COUNTA(BC$23:BC$53),"","X")</f>
      </c>
      <c r="BD54" s="135">
        <f t="shared" si="29"/>
      </c>
      <c r="BE54" s="135">
        <f>IF(COUNTIF(BE$23:BE$53,11)+COUNTIF(BE$23:BE$53,12)+COUNTIF(BE$23:BE$53,13)+COUNTIF(BE$23:BE$53,14)+COUNTIF(BE$23:BE$53,30)+COUNTIF(BE$23:BE$53,45)+COUNTIF(BE$23:BE$53,60)+COUNTIF(BE$23:BE$53,22)+COUNTIF(BE$23:BE$53,23)+COUNTIF(BE$23:BE$53,24)+COUNTIF(BE$23:BE$53,25)+COUNTIF(BE$23:BE$53,"RS")+COUNTIF(BE$23:BE$53,"PES")=COUNTA(BE$23:BE$53),"","X")</f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 t="shared" si="29"/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322"/>
      <c r="H55" s="322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/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/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322"/>
      <c r="H56" s="322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322"/>
      <c r="H57" s="322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G58" s="323"/>
      <c r="H58" s="323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262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323"/>
      <c r="H59" s="323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pans="1:8" s="3" customFormat="1" ht="13.5" hidden="1">
      <c r="A64" s="3" t="s">
        <v>83</v>
      </c>
      <c r="G64" s="320"/>
      <c r="H64" s="320"/>
    </row>
    <row r="65" spans="1:8" s="3" customFormat="1" ht="13.5" hidden="1">
      <c r="A65" s="3" t="s">
        <v>88</v>
      </c>
      <c r="G65" s="320"/>
      <c r="H65" s="320"/>
    </row>
    <row r="66" spans="1:8" s="3" customFormat="1" ht="13.5" hidden="1">
      <c r="A66" s="3" t="s">
        <v>84</v>
      </c>
      <c r="G66" s="320"/>
      <c r="H66" s="320"/>
    </row>
    <row r="67" spans="1:8" s="3" customFormat="1" ht="13.5" hidden="1">
      <c r="A67" s="3" t="s">
        <v>85</v>
      </c>
      <c r="G67" s="320"/>
      <c r="H67" s="320"/>
    </row>
    <row r="68" spans="1:8" s="3" customFormat="1" ht="13.5" hidden="1">
      <c r="A68" s="3" t="s">
        <v>86</v>
      </c>
      <c r="G68" s="320"/>
      <c r="H68" s="320"/>
    </row>
    <row r="69" spans="1:8" s="3" customFormat="1" ht="13.5" hidden="1">
      <c r="A69" s="3" t="s">
        <v>87</v>
      </c>
      <c r="G69" s="320"/>
      <c r="H69" s="320"/>
    </row>
  </sheetData>
  <sheetProtection password="C176" sheet="1" selectLockedCells="1" sort="0"/>
  <mergeCells count="132">
    <mergeCell ref="S20:U20"/>
    <mergeCell ref="V20:Y20"/>
    <mergeCell ref="Z20:Z22"/>
    <mergeCell ref="AH17:AN17"/>
    <mergeCell ref="AH16:AN16"/>
    <mergeCell ref="AJ55:AJ56"/>
    <mergeCell ref="AA20:AA22"/>
    <mergeCell ref="AH19:AN19"/>
    <mergeCell ref="AH18:AN18"/>
    <mergeCell ref="AG55:AI55"/>
    <mergeCell ref="Q49:R49"/>
    <mergeCell ref="Q50:R50"/>
    <mergeCell ref="Q54:R55"/>
    <mergeCell ref="Q26:R26"/>
    <mergeCell ref="Q31:R31"/>
    <mergeCell ref="Q32:R32"/>
    <mergeCell ref="Q44:R44"/>
    <mergeCell ref="Q41:R41"/>
    <mergeCell ref="Q42:R42"/>
    <mergeCell ref="I21:J21"/>
    <mergeCell ref="E18:F18"/>
    <mergeCell ref="K21:K22"/>
    <mergeCell ref="L21:L22"/>
    <mergeCell ref="Q37:R37"/>
    <mergeCell ref="G21:G22"/>
    <mergeCell ref="H21:H22"/>
    <mergeCell ref="Q21:R21"/>
    <mergeCell ref="Q18:R18"/>
    <mergeCell ref="Q20:R20"/>
    <mergeCell ref="Q22:R22"/>
    <mergeCell ref="Q23:R23"/>
    <mergeCell ref="Q34:R34"/>
    <mergeCell ref="Q35:R35"/>
    <mergeCell ref="Q36:R36"/>
    <mergeCell ref="M21:P21"/>
    <mergeCell ref="Q25:R25"/>
    <mergeCell ref="Q24:R24"/>
    <mergeCell ref="Q27:R27"/>
    <mergeCell ref="O56:R57"/>
    <mergeCell ref="A19:C19"/>
    <mergeCell ref="AB20:AE20"/>
    <mergeCell ref="P13:R13"/>
    <mergeCell ref="K14:O14"/>
    <mergeCell ref="C21:C22"/>
    <mergeCell ref="I20:P20"/>
    <mergeCell ref="Q17:R17"/>
    <mergeCell ref="A15:C15"/>
    <mergeCell ref="E13:F13"/>
    <mergeCell ref="J10:N10"/>
    <mergeCell ref="BN10:BW10"/>
    <mergeCell ref="AH12:AK12"/>
    <mergeCell ref="E16:F16"/>
    <mergeCell ref="M12:R12"/>
    <mergeCell ref="J11:N11"/>
    <mergeCell ref="AH15:AN15"/>
    <mergeCell ref="E10:F10"/>
    <mergeCell ref="G10:I10"/>
    <mergeCell ref="E15:F15"/>
    <mergeCell ref="A16:C16"/>
    <mergeCell ref="D11:D14"/>
    <mergeCell ref="A17:C17"/>
    <mergeCell ref="E17:F17"/>
    <mergeCell ref="BN12:BQ12"/>
    <mergeCell ref="BS12:BX12"/>
    <mergeCell ref="AH7:AT7"/>
    <mergeCell ref="AM12:AR12"/>
    <mergeCell ref="AH10:AQ10"/>
    <mergeCell ref="F3:R4"/>
    <mergeCell ref="F5:R5"/>
    <mergeCell ref="F6:R6"/>
    <mergeCell ref="E9:R9"/>
    <mergeCell ref="F7:R7"/>
    <mergeCell ref="G14:J14"/>
    <mergeCell ref="BN3:BZ4"/>
    <mergeCell ref="AH3:AT4"/>
    <mergeCell ref="BN7:BZ7"/>
    <mergeCell ref="BN8:BZ8"/>
    <mergeCell ref="AH8:AT8"/>
    <mergeCell ref="BN5:BZ5"/>
    <mergeCell ref="BN6:BZ6"/>
    <mergeCell ref="AH5:AT5"/>
    <mergeCell ref="AH6:AT6"/>
    <mergeCell ref="A3:B3"/>
    <mergeCell ref="A10:C10"/>
    <mergeCell ref="E11:F11"/>
    <mergeCell ref="E14:F14"/>
    <mergeCell ref="P14:R14"/>
    <mergeCell ref="A11:C11"/>
    <mergeCell ref="A12:C12"/>
    <mergeCell ref="A13:C13"/>
    <mergeCell ref="A14:C14"/>
    <mergeCell ref="G11:I11"/>
    <mergeCell ref="Q30:R30"/>
    <mergeCell ref="Q38:R38"/>
    <mergeCell ref="Q39:R39"/>
    <mergeCell ref="Q40:R40"/>
    <mergeCell ref="Q43:R43"/>
    <mergeCell ref="A4:B4"/>
    <mergeCell ref="A9:C9"/>
    <mergeCell ref="A5:B5"/>
    <mergeCell ref="G12:L12"/>
    <mergeCell ref="G13:O13"/>
    <mergeCell ref="A1:R1"/>
    <mergeCell ref="A2:R2"/>
    <mergeCell ref="I57:J57"/>
    <mergeCell ref="D21:F21"/>
    <mergeCell ref="O54:P55"/>
    <mergeCell ref="Q51:R51"/>
    <mergeCell ref="Q48:R48"/>
    <mergeCell ref="Q33:R33"/>
    <mergeCell ref="Q28:R28"/>
    <mergeCell ref="Q29:R29"/>
    <mergeCell ref="BR55:BU55"/>
    <mergeCell ref="AK55:AK56"/>
    <mergeCell ref="AY57:BA57"/>
    <mergeCell ref="BP55:BP56"/>
    <mergeCell ref="BV55:BY55"/>
    <mergeCell ref="BZ57:CD57"/>
    <mergeCell ref="BM55:BO55"/>
    <mergeCell ref="AT57:AX57"/>
    <mergeCell ref="AP55:AS55"/>
    <mergeCell ref="AL55:AO55"/>
    <mergeCell ref="G15:R15"/>
    <mergeCell ref="G16:R16"/>
    <mergeCell ref="G17:I17"/>
    <mergeCell ref="G18:I18"/>
    <mergeCell ref="CE57:CG57"/>
    <mergeCell ref="BQ55:BQ56"/>
    <mergeCell ref="Q52:R52"/>
    <mergeCell ref="Q45:R45"/>
    <mergeCell ref="Q46:R46"/>
    <mergeCell ref="Q47:R47"/>
  </mergeCells>
  <dataValidations count="2">
    <dataValidation type="list" allowBlank="1" showInputMessage="1" showErrorMessage="1" sqref="A5:B5">
      <formula1>$CR$6:$CR$14</formula1>
    </dataValidation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69"/>
  <sheetViews>
    <sheetView showGridLines="0" tabSelected="1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s="6" customFormat="1" ht="31.5" customHeight="1">
      <c r="A2" s="358" t="s">
        <v>96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6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492">
        <f>IF('janvier-février'!A5="","",'janvier-février'!A5)</f>
      </c>
      <c r="B5" s="492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81">
        <f>IF('janvier-février'!A10="","",'janvier-février'!A10)</f>
      </c>
      <c r="B10" s="482"/>
      <c r="C10" s="483"/>
      <c r="D10" s="9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93">
        <f>IF('janvier-février'!A11="","",'janvier-février'!A11)</f>
      </c>
      <c r="B11" s="494"/>
      <c r="C11" s="495"/>
      <c r="D11" s="496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84">
        <f>IF('janvier-février'!A12="","",'janvier-février'!A12)</f>
      </c>
      <c r="B12" s="485"/>
      <c r="C12" s="486"/>
      <c r="D12" s="496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87">
        <f>IF('janvier-février'!A13="","",'janvier-février'!A13)</f>
      </c>
      <c r="B13" s="488"/>
      <c r="C13" s="489"/>
      <c r="D13" s="496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96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195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75">
        <f>IF('janvier-février'!A15="","",'janvier-février'!A15)</f>
      </c>
      <c r="B15" s="476"/>
      <c r="C15" s="477"/>
      <c r="D15" s="307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6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75" t="str">
        <f>IF('janvier-février'!A17="","",'janvier-février'!A17)</f>
        <v>CH</v>
      </c>
      <c r="B17" s="476"/>
      <c r="C17" s="477"/>
      <c r="D17" s="307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29"/>
      <c r="B18" s="146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103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104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80"/>
      <c r="B21" s="281"/>
      <c r="C21" s="490" t="s">
        <v>80</v>
      </c>
      <c r="D21" s="478" t="s">
        <v>82</v>
      </c>
      <c r="E21" s="479"/>
      <c r="F21" s="480"/>
      <c r="G21" s="456" t="s">
        <v>123</v>
      </c>
      <c r="H21" s="458" t="s">
        <v>124</v>
      </c>
      <c r="I21" s="451" t="s">
        <v>77</v>
      </c>
      <c r="J21" s="452"/>
      <c r="K21" s="454" t="s">
        <v>102</v>
      </c>
      <c r="L21" s="454" t="s">
        <v>101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82" t="s">
        <v>1</v>
      </c>
      <c r="B22" s="283" t="s">
        <v>2</v>
      </c>
      <c r="C22" s="491"/>
      <c r="D22" s="309" t="s">
        <v>81</v>
      </c>
      <c r="E22" s="283" t="s">
        <v>30</v>
      </c>
      <c r="F22" s="284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1">
        <v>1</v>
      </c>
      <c r="AH22" s="217">
        <v>2</v>
      </c>
      <c r="AI22" s="68">
        <v>3</v>
      </c>
      <c r="AJ22" s="153">
        <v>4</v>
      </c>
      <c r="AK22" s="217">
        <v>5</v>
      </c>
      <c r="AL22" s="153">
        <v>6</v>
      </c>
      <c r="AM22" s="65">
        <v>7</v>
      </c>
      <c r="AN22" s="153">
        <v>8</v>
      </c>
      <c r="AO22" s="217">
        <v>9</v>
      </c>
      <c r="AP22" s="68">
        <v>10</v>
      </c>
      <c r="AQ22" s="153">
        <v>11</v>
      </c>
      <c r="AR22" s="217">
        <v>12</v>
      </c>
      <c r="AS22" s="153">
        <v>13</v>
      </c>
      <c r="AT22" s="65">
        <v>14</v>
      </c>
      <c r="AU22" s="153">
        <v>15</v>
      </c>
      <c r="AV22" s="217">
        <v>16</v>
      </c>
      <c r="AW22" s="68">
        <v>17</v>
      </c>
      <c r="AX22" s="153">
        <v>18</v>
      </c>
      <c r="AY22" s="217">
        <v>19</v>
      </c>
      <c r="AZ22" s="153">
        <v>20</v>
      </c>
      <c r="BA22" s="65">
        <v>21</v>
      </c>
      <c r="BB22" s="153">
        <v>22</v>
      </c>
      <c r="BC22" s="217">
        <v>23</v>
      </c>
      <c r="BD22" s="68">
        <v>24</v>
      </c>
      <c r="BE22" s="153">
        <v>25</v>
      </c>
      <c r="BF22" s="217">
        <v>26</v>
      </c>
      <c r="BG22" s="153">
        <v>27</v>
      </c>
      <c r="BH22" s="65">
        <v>28</v>
      </c>
      <c r="BI22" s="153">
        <v>29</v>
      </c>
      <c r="BJ22" s="217">
        <v>30</v>
      </c>
      <c r="BK22" s="277">
        <v>31</v>
      </c>
      <c r="BL22" s="21" t="s">
        <v>36</v>
      </c>
      <c r="BM22" s="239">
        <v>1</v>
      </c>
      <c r="BN22" s="221">
        <v>2</v>
      </c>
      <c r="BO22" s="160">
        <v>3</v>
      </c>
      <c r="BP22" s="70">
        <v>4</v>
      </c>
      <c r="BQ22" s="160">
        <v>5</v>
      </c>
      <c r="BR22" s="221">
        <v>6</v>
      </c>
      <c r="BS22" s="71">
        <v>7</v>
      </c>
      <c r="BT22" s="160">
        <v>8</v>
      </c>
      <c r="BU22" s="221">
        <v>9</v>
      </c>
      <c r="BV22" s="160">
        <v>10</v>
      </c>
      <c r="BW22" s="70">
        <v>11</v>
      </c>
      <c r="BX22" s="160">
        <v>12</v>
      </c>
      <c r="BY22" s="221">
        <v>13</v>
      </c>
      <c r="BZ22" s="71">
        <v>14</v>
      </c>
      <c r="CA22" s="160">
        <v>15</v>
      </c>
      <c r="CB22" s="221">
        <v>16</v>
      </c>
      <c r="CC22" s="160">
        <v>17</v>
      </c>
      <c r="CD22" s="70">
        <v>18</v>
      </c>
      <c r="CE22" s="160">
        <v>19</v>
      </c>
      <c r="CF22" s="221">
        <v>20</v>
      </c>
      <c r="CG22" s="71">
        <v>21</v>
      </c>
      <c r="CH22" s="160">
        <v>22</v>
      </c>
      <c r="CI22" s="221">
        <v>23</v>
      </c>
      <c r="CJ22" s="160">
        <v>24</v>
      </c>
      <c r="CK22" s="70">
        <v>25</v>
      </c>
      <c r="CL22" s="160">
        <v>26</v>
      </c>
      <c r="CM22" s="221">
        <v>27</v>
      </c>
      <c r="CN22" s="71">
        <v>28</v>
      </c>
      <c r="CO22" s="223">
        <v>29</v>
      </c>
      <c r="CP22" s="188">
        <v>30</v>
      </c>
      <c r="CQ22" s="226"/>
    </row>
    <row r="23" spans="1:102" s="12" customFormat="1" ht="21" customHeight="1">
      <c r="A23" s="245"/>
      <c r="B23" s="246"/>
      <c r="C23" s="256"/>
      <c r="D23" s="304"/>
      <c r="E23" s="247"/>
      <c r="F23" s="248"/>
      <c r="G23" s="324" t="str">
        <f>IF(COUNTA(AG23:BK23)&gt;0,"O","")</f>
        <v>O</v>
      </c>
      <c r="H23" s="325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 aca="true" t="shared" si="0" ref="L23:L52">AA23</f>
        <v>1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1" ref="P23:P52">V23*130+W23*70+X23*50+Y23*40+AB23*65+AC23*46.7+AD23*37.5+AE23*32</f>
        <v>0</v>
      </c>
      <c r="Q23" s="352">
        <f>J23+P23+Z23*130+AA23*195</f>
        <v>195</v>
      </c>
      <c r="R23" s="353"/>
      <c r="S23" s="101">
        <f aca="true" t="shared" si="2" ref="S23:Y3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1</v>
      </c>
      <c r="AB23" s="104">
        <f aca="true" t="shared" si="3" ref="AB23:AE52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>
        <f aca="true" t="shared" si="4" ref="AF23:AF52">IF(OR(A23="",B23=""),"",A23&amp;" "&amp;B23)</f>
      </c>
      <c r="AG23" s="152" t="s">
        <v>101</v>
      </c>
      <c r="AH23" s="218"/>
      <c r="AI23" s="69"/>
      <c r="AJ23" s="154"/>
      <c r="AK23" s="218"/>
      <c r="AL23" s="155"/>
      <c r="AM23" s="73"/>
      <c r="AN23" s="155"/>
      <c r="AO23" s="219"/>
      <c r="AP23" s="75"/>
      <c r="AQ23" s="155"/>
      <c r="AR23" s="219"/>
      <c r="AS23" s="155"/>
      <c r="AT23" s="73"/>
      <c r="AU23" s="155"/>
      <c r="AV23" s="219"/>
      <c r="AW23" s="75"/>
      <c r="AX23" s="155"/>
      <c r="AY23" s="219"/>
      <c r="AZ23" s="155"/>
      <c r="BA23" s="66"/>
      <c r="BB23" s="154"/>
      <c r="BC23" s="218"/>
      <c r="BD23" s="69"/>
      <c r="BE23" s="154"/>
      <c r="BF23" s="218"/>
      <c r="BG23" s="154"/>
      <c r="BH23" s="66"/>
      <c r="BI23" s="154"/>
      <c r="BJ23" s="218"/>
      <c r="BK23" s="278"/>
      <c r="BL23" s="62">
        <f aca="true" t="shared" si="5" ref="BL23:BL52">IF(OR(A23="",B23=""),"",A23&amp;" "&amp;B23)</f>
      </c>
      <c r="BM23" s="240"/>
      <c r="BN23" s="219"/>
      <c r="BO23" s="161"/>
      <c r="BP23" s="73"/>
      <c r="BQ23" s="161"/>
      <c r="BR23" s="219"/>
      <c r="BS23" s="75"/>
      <c r="BT23" s="161"/>
      <c r="BU23" s="219"/>
      <c r="BV23" s="161"/>
      <c r="BW23" s="73"/>
      <c r="BX23" s="161"/>
      <c r="BY23" s="219"/>
      <c r="BZ23" s="75"/>
      <c r="CA23" s="161"/>
      <c r="CB23" s="219"/>
      <c r="CC23" s="161"/>
      <c r="CD23" s="73"/>
      <c r="CE23" s="161"/>
      <c r="CF23" s="219"/>
      <c r="CG23" s="75"/>
      <c r="CH23" s="161"/>
      <c r="CI23" s="219"/>
      <c r="CJ23" s="161"/>
      <c r="CK23" s="73"/>
      <c r="CL23" s="161"/>
      <c r="CM23" s="219"/>
      <c r="CN23" s="75"/>
      <c r="CO23" s="224"/>
      <c r="CP23" s="189"/>
      <c r="CQ23" s="227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29">
        <f aca="true" t="shared" si="6" ref="G24:G52">IF(COUNTA(AG24:BK24)&gt;0,"O","")</f>
      </c>
      <c r="H24" s="326">
        <f aca="true" t="shared" si="7" ref="H24:H52">IF(COUNTA(BM24:CK24)&gt;0,"O","")</f>
      </c>
      <c r="I24" s="267">
        <f aca="true" t="shared" si="8" ref="I24:I52">S24*30+T24*45+U24*60</f>
        <v>0</v>
      </c>
      <c r="J24" s="332">
        <f aca="true" t="shared" si="9" ref="J24:J52">S24*65+T24*97.5+U24*130</f>
        <v>0</v>
      </c>
      <c r="K24" s="271">
        <f aca="true" t="shared" si="10" ref="K24:K52">Z24</f>
        <v>0</v>
      </c>
      <c r="L24" s="271">
        <f t="shared" si="0"/>
        <v>0</v>
      </c>
      <c r="M24" s="209">
        <f aca="true" t="shared" si="11" ref="M24:M52">V24+W24+X24+Y24</f>
        <v>0</v>
      </c>
      <c r="N24" s="210">
        <f aca="true" t="shared" si="12" ref="N24:N52">AB24+AC24+AD24+AE24</f>
        <v>0</v>
      </c>
      <c r="O24" s="274">
        <f aca="true" t="shared" si="13" ref="O24:O52">SUM(M24:N24)*60</f>
        <v>0</v>
      </c>
      <c r="P24" s="334">
        <f t="shared" si="1"/>
        <v>0</v>
      </c>
      <c r="Q24" s="352">
        <f aca="true" t="shared" si="14" ref="Q24:Q52">J24+P24+Z24*130+AA24*195</f>
        <v>0</v>
      </c>
      <c r="R24" s="353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aca="true" t="shared" si="15" ref="Z24:Z52">COUNTIF(AG24:CQ24,"RS")</f>
        <v>0</v>
      </c>
      <c r="AA24" s="105">
        <f aca="true" t="shared" si="16" ref="AA24:AA52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>
        <f t="shared" si="4"/>
      </c>
      <c r="AG24" s="152"/>
      <c r="AH24" s="218"/>
      <c r="AI24" s="69"/>
      <c r="AJ24" s="154"/>
      <c r="AK24" s="218"/>
      <c r="AL24" s="155"/>
      <c r="AM24" s="73"/>
      <c r="AN24" s="155"/>
      <c r="AO24" s="219"/>
      <c r="AP24" s="75"/>
      <c r="AQ24" s="155"/>
      <c r="AR24" s="219"/>
      <c r="AS24" s="155"/>
      <c r="AT24" s="73"/>
      <c r="AU24" s="155"/>
      <c r="AV24" s="219"/>
      <c r="AW24" s="75"/>
      <c r="AX24" s="155"/>
      <c r="AY24" s="219"/>
      <c r="AZ24" s="155"/>
      <c r="BA24" s="66"/>
      <c r="BB24" s="154"/>
      <c r="BC24" s="218"/>
      <c r="BD24" s="69"/>
      <c r="BE24" s="154"/>
      <c r="BF24" s="218"/>
      <c r="BG24" s="154"/>
      <c r="BH24" s="66"/>
      <c r="BI24" s="154"/>
      <c r="BJ24" s="218"/>
      <c r="BK24" s="278"/>
      <c r="BL24" s="62">
        <f t="shared" si="5"/>
      </c>
      <c r="BM24" s="240"/>
      <c r="BN24" s="219"/>
      <c r="BO24" s="161"/>
      <c r="BP24" s="73"/>
      <c r="BQ24" s="161"/>
      <c r="BR24" s="219"/>
      <c r="BS24" s="75"/>
      <c r="BT24" s="161"/>
      <c r="BU24" s="219"/>
      <c r="BV24" s="161"/>
      <c r="BW24" s="73"/>
      <c r="BX24" s="161"/>
      <c r="BY24" s="219"/>
      <c r="BZ24" s="75"/>
      <c r="CA24" s="161"/>
      <c r="CB24" s="219"/>
      <c r="CC24" s="161"/>
      <c r="CD24" s="73"/>
      <c r="CE24" s="161"/>
      <c r="CF24" s="219"/>
      <c r="CG24" s="75"/>
      <c r="CH24" s="161"/>
      <c r="CI24" s="219"/>
      <c r="CJ24" s="161"/>
      <c r="CK24" s="73"/>
      <c r="CL24" s="161"/>
      <c r="CM24" s="219"/>
      <c r="CN24" s="75"/>
      <c r="CO24" s="224"/>
      <c r="CP24" s="189"/>
      <c r="CQ24" s="227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27">
        <f t="shared" si="6"/>
      </c>
      <c r="H25" s="328">
        <f t="shared" si="7"/>
      </c>
      <c r="I25" s="266">
        <f t="shared" si="8"/>
        <v>0</v>
      </c>
      <c r="J25" s="319">
        <f t="shared" si="9"/>
        <v>0</v>
      </c>
      <c r="K25" s="270">
        <f t="shared" si="10"/>
        <v>0</v>
      </c>
      <c r="L25" s="270">
        <f t="shared" si="0"/>
        <v>0</v>
      </c>
      <c r="M25" s="131">
        <f t="shared" si="11"/>
        <v>0</v>
      </c>
      <c r="N25" s="132">
        <f t="shared" si="12"/>
        <v>0</v>
      </c>
      <c r="O25" s="273">
        <f t="shared" si="13"/>
        <v>0</v>
      </c>
      <c r="P25" s="333">
        <f t="shared" si="1"/>
        <v>0</v>
      </c>
      <c r="Q25" s="352">
        <f t="shared" si="14"/>
        <v>0</v>
      </c>
      <c r="R25" s="353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>
        <f t="shared" si="4"/>
      </c>
      <c r="AG25" s="152"/>
      <c r="AH25" s="218"/>
      <c r="AI25" s="69"/>
      <c r="AJ25" s="154"/>
      <c r="AK25" s="218"/>
      <c r="AL25" s="155"/>
      <c r="AM25" s="73"/>
      <c r="AN25" s="155"/>
      <c r="AO25" s="219"/>
      <c r="AP25" s="75"/>
      <c r="AQ25" s="155"/>
      <c r="AR25" s="219"/>
      <c r="AS25" s="155"/>
      <c r="AT25" s="73"/>
      <c r="AU25" s="155"/>
      <c r="AV25" s="219"/>
      <c r="AW25" s="75"/>
      <c r="AX25" s="155"/>
      <c r="AY25" s="219"/>
      <c r="AZ25" s="155"/>
      <c r="BA25" s="66"/>
      <c r="BB25" s="154"/>
      <c r="BC25" s="218"/>
      <c r="BD25" s="69"/>
      <c r="BE25" s="154"/>
      <c r="BF25" s="218"/>
      <c r="BG25" s="154"/>
      <c r="BH25" s="66"/>
      <c r="BI25" s="154"/>
      <c r="BJ25" s="218"/>
      <c r="BK25" s="278"/>
      <c r="BL25" s="62">
        <f t="shared" si="5"/>
      </c>
      <c r="BM25" s="240"/>
      <c r="BN25" s="219"/>
      <c r="BO25" s="161"/>
      <c r="BP25" s="73"/>
      <c r="BQ25" s="161"/>
      <c r="BR25" s="219"/>
      <c r="BS25" s="75"/>
      <c r="BT25" s="161"/>
      <c r="BU25" s="219"/>
      <c r="BV25" s="161"/>
      <c r="BW25" s="73"/>
      <c r="BX25" s="161"/>
      <c r="BY25" s="219"/>
      <c r="BZ25" s="75"/>
      <c r="CA25" s="161"/>
      <c r="CB25" s="219"/>
      <c r="CC25" s="161"/>
      <c r="CD25" s="73"/>
      <c r="CE25" s="161"/>
      <c r="CF25" s="219"/>
      <c r="CG25" s="75"/>
      <c r="CH25" s="161"/>
      <c r="CI25" s="219"/>
      <c r="CJ25" s="161"/>
      <c r="CK25" s="73"/>
      <c r="CL25" s="161"/>
      <c r="CM25" s="219"/>
      <c r="CN25" s="75"/>
      <c r="CO25" s="224"/>
      <c r="CP25" s="189"/>
      <c r="CQ25" s="227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29">
        <f t="shared" si="6"/>
      </c>
      <c r="H26" s="326">
        <f t="shared" si="7"/>
      </c>
      <c r="I26" s="268">
        <f t="shared" si="8"/>
        <v>0</v>
      </c>
      <c r="J26" s="332">
        <f t="shared" si="9"/>
        <v>0</v>
      </c>
      <c r="K26" s="271">
        <f t="shared" si="10"/>
        <v>0</v>
      </c>
      <c r="L26" s="271">
        <f t="shared" si="0"/>
        <v>0</v>
      </c>
      <c r="M26" s="209">
        <f t="shared" si="11"/>
        <v>0</v>
      </c>
      <c r="N26" s="210">
        <f t="shared" si="12"/>
        <v>0</v>
      </c>
      <c r="O26" s="274">
        <f t="shared" si="13"/>
        <v>0</v>
      </c>
      <c r="P26" s="334">
        <f t="shared" si="1"/>
        <v>0</v>
      </c>
      <c r="Q26" s="352">
        <f t="shared" si="14"/>
        <v>0</v>
      </c>
      <c r="R26" s="353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>
        <f t="shared" si="4"/>
      </c>
      <c r="AG26" s="152"/>
      <c r="AH26" s="218"/>
      <c r="AI26" s="69"/>
      <c r="AJ26" s="154"/>
      <c r="AK26" s="218"/>
      <c r="AL26" s="155"/>
      <c r="AM26" s="73"/>
      <c r="AN26" s="155"/>
      <c r="AO26" s="219"/>
      <c r="AP26" s="75"/>
      <c r="AQ26" s="155"/>
      <c r="AR26" s="219"/>
      <c r="AS26" s="155"/>
      <c r="AT26" s="73"/>
      <c r="AU26" s="155"/>
      <c r="AV26" s="219"/>
      <c r="AW26" s="75"/>
      <c r="AX26" s="155"/>
      <c r="AY26" s="219"/>
      <c r="AZ26" s="155"/>
      <c r="BA26" s="66"/>
      <c r="BB26" s="154"/>
      <c r="BC26" s="218"/>
      <c r="BD26" s="69"/>
      <c r="BE26" s="154"/>
      <c r="BF26" s="218"/>
      <c r="BG26" s="154"/>
      <c r="BH26" s="66"/>
      <c r="BI26" s="154"/>
      <c r="BJ26" s="218"/>
      <c r="BK26" s="278"/>
      <c r="BL26" s="62">
        <f t="shared" si="5"/>
      </c>
      <c r="BM26" s="240"/>
      <c r="BN26" s="219"/>
      <c r="BO26" s="161"/>
      <c r="BP26" s="73"/>
      <c r="BQ26" s="161"/>
      <c r="BR26" s="219"/>
      <c r="BS26" s="75"/>
      <c r="BT26" s="161"/>
      <c r="BU26" s="219"/>
      <c r="BV26" s="161"/>
      <c r="BW26" s="73"/>
      <c r="BX26" s="161"/>
      <c r="BY26" s="219"/>
      <c r="BZ26" s="75"/>
      <c r="CA26" s="161"/>
      <c r="CB26" s="219"/>
      <c r="CC26" s="161"/>
      <c r="CD26" s="73"/>
      <c r="CE26" s="161"/>
      <c r="CF26" s="219"/>
      <c r="CG26" s="75"/>
      <c r="CH26" s="161"/>
      <c r="CI26" s="219"/>
      <c r="CJ26" s="161"/>
      <c r="CK26" s="73"/>
      <c r="CL26" s="161"/>
      <c r="CM26" s="219"/>
      <c r="CN26" s="75"/>
      <c r="CO26" s="224"/>
      <c r="CP26" s="189"/>
      <c r="CQ26" s="227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27">
        <f t="shared" si="6"/>
      </c>
      <c r="H27" s="328">
        <f t="shared" si="7"/>
      </c>
      <c r="I27" s="266">
        <f t="shared" si="8"/>
        <v>0</v>
      </c>
      <c r="J27" s="319">
        <f t="shared" si="9"/>
        <v>0</v>
      </c>
      <c r="K27" s="270">
        <f t="shared" si="10"/>
        <v>0</v>
      </c>
      <c r="L27" s="270">
        <f t="shared" si="0"/>
        <v>0</v>
      </c>
      <c r="M27" s="131">
        <f t="shared" si="11"/>
        <v>0</v>
      </c>
      <c r="N27" s="132">
        <f t="shared" si="12"/>
        <v>0</v>
      </c>
      <c r="O27" s="273">
        <f t="shared" si="13"/>
        <v>0</v>
      </c>
      <c r="P27" s="333">
        <f t="shared" si="1"/>
        <v>0</v>
      </c>
      <c r="Q27" s="352">
        <f t="shared" si="14"/>
        <v>0</v>
      </c>
      <c r="R27" s="353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>
        <f t="shared" si="4"/>
      </c>
      <c r="AG27" s="152"/>
      <c r="AH27" s="218"/>
      <c r="AI27" s="69"/>
      <c r="AJ27" s="154"/>
      <c r="AK27" s="218"/>
      <c r="AL27" s="155"/>
      <c r="AM27" s="73"/>
      <c r="AN27" s="155"/>
      <c r="AO27" s="219"/>
      <c r="AP27" s="75"/>
      <c r="AQ27" s="155"/>
      <c r="AR27" s="219"/>
      <c r="AS27" s="155"/>
      <c r="AT27" s="73"/>
      <c r="AU27" s="155"/>
      <c r="AV27" s="219"/>
      <c r="AW27" s="75"/>
      <c r="AX27" s="155"/>
      <c r="AY27" s="219"/>
      <c r="AZ27" s="155"/>
      <c r="BA27" s="66"/>
      <c r="BB27" s="154"/>
      <c r="BC27" s="218"/>
      <c r="BD27" s="69"/>
      <c r="BE27" s="154"/>
      <c r="BF27" s="218"/>
      <c r="BG27" s="154"/>
      <c r="BH27" s="66"/>
      <c r="BI27" s="154"/>
      <c r="BJ27" s="218"/>
      <c r="BK27" s="278"/>
      <c r="BL27" s="62">
        <f t="shared" si="5"/>
      </c>
      <c r="BM27" s="240"/>
      <c r="BN27" s="219"/>
      <c r="BO27" s="161"/>
      <c r="BP27" s="73"/>
      <c r="BQ27" s="161"/>
      <c r="BR27" s="219"/>
      <c r="BS27" s="75"/>
      <c r="BT27" s="161"/>
      <c r="BU27" s="219"/>
      <c r="BV27" s="161"/>
      <c r="BW27" s="73"/>
      <c r="BX27" s="161"/>
      <c r="BY27" s="219"/>
      <c r="BZ27" s="75"/>
      <c r="CA27" s="161"/>
      <c r="CB27" s="219"/>
      <c r="CC27" s="161"/>
      <c r="CD27" s="73"/>
      <c r="CE27" s="161"/>
      <c r="CF27" s="219"/>
      <c r="CG27" s="75"/>
      <c r="CH27" s="161"/>
      <c r="CI27" s="219"/>
      <c r="CJ27" s="161"/>
      <c r="CK27" s="73"/>
      <c r="CL27" s="161"/>
      <c r="CM27" s="219"/>
      <c r="CN27" s="75"/>
      <c r="CO27" s="224"/>
      <c r="CP27" s="189"/>
      <c r="CQ27" s="227"/>
    </row>
    <row r="28" spans="1:102" s="12" customFormat="1" ht="21" customHeight="1">
      <c r="A28" s="249"/>
      <c r="B28" s="250"/>
      <c r="C28" s="255"/>
      <c r="D28" s="301"/>
      <c r="E28" s="251"/>
      <c r="F28" s="252"/>
      <c r="G28" s="329">
        <f t="shared" si="6"/>
      </c>
      <c r="H28" s="326">
        <f t="shared" si="7"/>
      </c>
      <c r="I28" s="268">
        <f t="shared" si="8"/>
        <v>0</v>
      </c>
      <c r="J28" s="332">
        <f t="shared" si="9"/>
        <v>0</v>
      </c>
      <c r="K28" s="271">
        <f t="shared" si="10"/>
        <v>0</v>
      </c>
      <c r="L28" s="271">
        <f t="shared" si="0"/>
        <v>0</v>
      </c>
      <c r="M28" s="209">
        <f t="shared" si="11"/>
        <v>0</v>
      </c>
      <c r="N28" s="210">
        <f t="shared" si="12"/>
        <v>0</v>
      </c>
      <c r="O28" s="274">
        <f t="shared" si="13"/>
        <v>0</v>
      </c>
      <c r="P28" s="334">
        <f t="shared" si="1"/>
        <v>0</v>
      </c>
      <c r="Q28" s="352">
        <f t="shared" si="14"/>
        <v>0</v>
      </c>
      <c r="R28" s="353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>
        <f t="shared" si="4"/>
      </c>
      <c r="AG28" s="152"/>
      <c r="AH28" s="218"/>
      <c r="AI28" s="69"/>
      <c r="AJ28" s="154"/>
      <c r="AK28" s="218"/>
      <c r="AL28" s="155"/>
      <c r="AM28" s="73"/>
      <c r="AN28" s="155"/>
      <c r="AO28" s="219"/>
      <c r="AP28" s="75"/>
      <c r="AQ28" s="155"/>
      <c r="AR28" s="219"/>
      <c r="AS28" s="155"/>
      <c r="AT28" s="73"/>
      <c r="AU28" s="155"/>
      <c r="AV28" s="219"/>
      <c r="AW28" s="75"/>
      <c r="AX28" s="155"/>
      <c r="AY28" s="219"/>
      <c r="AZ28" s="155"/>
      <c r="BA28" s="66"/>
      <c r="BB28" s="154"/>
      <c r="BC28" s="218"/>
      <c r="BD28" s="69"/>
      <c r="BE28" s="154"/>
      <c r="BF28" s="220"/>
      <c r="BG28" s="156"/>
      <c r="BH28" s="67"/>
      <c r="BI28" s="156"/>
      <c r="BJ28" s="220"/>
      <c r="BK28" s="279"/>
      <c r="BL28" s="62">
        <f t="shared" si="5"/>
      </c>
      <c r="BM28" s="241"/>
      <c r="BN28" s="219"/>
      <c r="BO28" s="161"/>
      <c r="BP28" s="73"/>
      <c r="BQ28" s="161"/>
      <c r="BR28" s="219"/>
      <c r="BS28" s="75"/>
      <c r="BT28" s="162"/>
      <c r="BU28" s="222"/>
      <c r="BV28" s="162"/>
      <c r="BW28" s="74"/>
      <c r="BX28" s="162"/>
      <c r="BY28" s="222"/>
      <c r="BZ28" s="72"/>
      <c r="CA28" s="162"/>
      <c r="CB28" s="222"/>
      <c r="CC28" s="162"/>
      <c r="CD28" s="74"/>
      <c r="CE28" s="162"/>
      <c r="CF28" s="222"/>
      <c r="CG28" s="72"/>
      <c r="CH28" s="162"/>
      <c r="CI28" s="222"/>
      <c r="CJ28" s="162"/>
      <c r="CK28" s="74"/>
      <c r="CL28" s="162"/>
      <c r="CM28" s="222"/>
      <c r="CN28" s="72"/>
      <c r="CO28" s="224"/>
      <c r="CP28" s="189"/>
      <c r="CQ28" s="227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27">
        <f t="shared" si="6"/>
      </c>
      <c r="H29" s="328">
        <f t="shared" si="7"/>
      </c>
      <c r="I29" s="266">
        <f t="shared" si="8"/>
        <v>0</v>
      </c>
      <c r="J29" s="319">
        <f t="shared" si="9"/>
        <v>0</v>
      </c>
      <c r="K29" s="270">
        <f t="shared" si="10"/>
        <v>0</v>
      </c>
      <c r="L29" s="270">
        <f t="shared" si="0"/>
        <v>0</v>
      </c>
      <c r="M29" s="131">
        <f t="shared" si="11"/>
        <v>0</v>
      </c>
      <c r="N29" s="132">
        <f t="shared" si="12"/>
        <v>0</v>
      </c>
      <c r="O29" s="273">
        <f t="shared" si="13"/>
        <v>0</v>
      </c>
      <c r="P29" s="333">
        <f t="shared" si="1"/>
        <v>0</v>
      </c>
      <c r="Q29" s="352">
        <f t="shared" si="14"/>
        <v>0</v>
      </c>
      <c r="R29" s="353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>
        <f t="shared" si="4"/>
      </c>
      <c r="AG29" s="152"/>
      <c r="AH29" s="218"/>
      <c r="AI29" s="69"/>
      <c r="AJ29" s="154"/>
      <c r="AK29" s="218"/>
      <c r="AL29" s="155"/>
      <c r="AM29" s="73"/>
      <c r="AN29" s="155"/>
      <c r="AO29" s="219"/>
      <c r="AP29" s="75"/>
      <c r="AQ29" s="155"/>
      <c r="AR29" s="219"/>
      <c r="AS29" s="155"/>
      <c r="AT29" s="73"/>
      <c r="AU29" s="155"/>
      <c r="AV29" s="219"/>
      <c r="AW29" s="75"/>
      <c r="AX29" s="155"/>
      <c r="AY29" s="219"/>
      <c r="AZ29" s="155"/>
      <c r="BA29" s="66"/>
      <c r="BB29" s="154"/>
      <c r="BC29" s="218"/>
      <c r="BD29" s="69"/>
      <c r="BE29" s="154"/>
      <c r="BF29" s="218"/>
      <c r="BG29" s="154"/>
      <c r="BH29" s="66"/>
      <c r="BI29" s="154"/>
      <c r="BJ29" s="218"/>
      <c r="BK29" s="278"/>
      <c r="BL29" s="22">
        <f t="shared" si="5"/>
      </c>
      <c r="BM29" s="240"/>
      <c r="BN29" s="219"/>
      <c r="BO29" s="161"/>
      <c r="BP29" s="73"/>
      <c r="BQ29" s="161"/>
      <c r="BR29" s="219"/>
      <c r="BS29" s="75"/>
      <c r="BT29" s="161"/>
      <c r="BU29" s="219"/>
      <c r="BV29" s="161"/>
      <c r="BW29" s="73"/>
      <c r="BX29" s="161"/>
      <c r="BY29" s="219"/>
      <c r="BZ29" s="75"/>
      <c r="CA29" s="161"/>
      <c r="CB29" s="219"/>
      <c r="CC29" s="161"/>
      <c r="CD29" s="73"/>
      <c r="CE29" s="161"/>
      <c r="CF29" s="219"/>
      <c r="CG29" s="75"/>
      <c r="CH29" s="161"/>
      <c r="CI29" s="219"/>
      <c r="CJ29" s="161"/>
      <c r="CK29" s="73"/>
      <c r="CL29" s="161"/>
      <c r="CM29" s="219"/>
      <c r="CN29" s="75"/>
      <c r="CO29" s="224"/>
      <c r="CP29" s="189"/>
      <c r="CQ29" s="227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29">
        <f t="shared" si="6"/>
      </c>
      <c r="H30" s="326">
        <f t="shared" si="7"/>
      </c>
      <c r="I30" s="268">
        <f t="shared" si="8"/>
        <v>0</v>
      </c>
      <c r="J30" s="332">
        <f t="shared" si="9"/>
        <v>0</v>
      </c>
      <c r="K30" s="271">
        <f t="shared" si="10"/>
        <v>0</v>
      </c>
      <c r="L30" s="271">
        <f t="shared" si="0"/>
        <v>0</v>
      </c>
      <c r="M30" s="209">
        <f t="shared" si="11"/>
        <v>0</v>
      </c>
      <c r="N30" s="210">
        <f t="shared" si="12"/>
        <v>0</v>
      </c>
      <c r="O30" s="274">
        <f t="shared" si="13"/>
        <v>0</v>
      </c>
      <c r="P30" s="334">
        <f t="shared" si="1"/>
        <v>0</v>
      </c>
      <c r="Q30" s="352">
        <f t="shared" si="14"/>
        <v>0</v>
      </c>
      <c r="R30" s="353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16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>
        <f t="shared" si="4"/>
      </c>
      <c r="AG30" s="152"/>
      <c r="AH30" s="218"/>
      <c r="AI30" s="69"/>
      <c r="AJ30" s="154"/>
      <c r="AK30" s="218"/>
      <c r="AL30" s="155"/>
      <c r="AM30" s="73"/>
      <c r="AN30" s="155"/>
      <c r="AO30" s="219"/>
      <c r="AP30" s="75"/>
      <c r="AQ30" s="155"/>
      <c r="AR30" s="219"/>
      <c r="AS30" s="155"/>
      <c r="AT30" s="73"/>
      <c r="AU30" s="155"/>
      <c r="AV30" s="219"/>
      <c r="AW30" s="75"/>
      <c r="AX30" s="155"/>
      <c r="AY30" s="219"/>
      <c r="AZ30" s="155"/>
      <c r="BA30" s="66"/>
      <c r="BB30" s="154"/>
      <c r="BC30" s="218"/>
      <c r="BD30" s="69"/>
      <c r="BE30" s="154"/>
      <c r="BF30" s="218"/>
      <c r="BG30" s="154"/>
      <c r="BH30" s="66"/>
      <c r="BI30" s="154"/>
      <c r="BJ30" s="218"/>
      <c r="BK30" s="278"/>
      <c r="BL30" s="62">
        <f t="shared" si="5"/>
      </c>
      <c r="BM30" s="240"/>
      <c r="BN30" s="219"/>
      <c r="BO30" s="161"/>
      <c r="BP30" s="73"/>
      <c r="BQ30" s="161"/>
      <c r="BR30" s="219"/>
      <c r="BS30" s="75"/>
      <c r="BT30" s="161"/>
      <c r="BU30" s="219"/>
      <c r="BV30" s="161"/>
      <c r="BW30" s="73"/>
      <c r="BX30" s="161"/>
      <c r="BY30" s="219"/>
      <c r="BZ30" s="75"/>
      <c r="CA30" s="161"/>
      <c r="CB30" s="219"/>
      <c r="CC30" s="161"/>
      <c r="CD30" s="73"/>
      <c r="CE30" s="161"/>
      <c r="CF30" s="219"/>
      <c r="CG30" s="75"/>
      <c r="CH30" s="161"/>
      <c r="CI30" s="219"/>
      <c r="CJ30" s="161"/>
      <c r="CK30" s="73"/>
      <c r="CL30" s="161"/>
      <c r="CM30" s="219"/>
      <c r="CN30" s="75"/>
      <c r="CO30" s="224"/>
      <c r="CP30" s="189"/>
      <c r="CQ30" s="227"/>
    </row>
    <row r="31" spans="1:102" ht="21" customHeight="1">
      <c r="A31" s="245"/>
      <c r="B31" s="246"/>
      <c r="C31" s="256"/>
      <c r="D31" s="302"/>
      <c r="E31" s="253"/>
      <c r="F31" s="254"/>
      <c r="G31" s="327">
        <f t="shared" si="6"/>
      </c>
      <c r="H31" s="328">
        <f t="shared" si="7"/>
      </c>
      <c r="I31" s="269">
        <f t="shared" si="8"/>
        <v>0</v>
      </c>
      <c r="J31" s="319">
        <f t="shared" si="9"/>
        <v>0</v>
      </c>
      <c r="K31" s="270">
        <f t="shared" si="10"/>
        <v>0</v>
      </c>
      <c r="L31" s="270">
        <f t="shared" si="0"/>
        <v>0</v>
      </c>
      <c r="M31" s="131">
        <f t="shared" si="11"/>
        <v>0</v>
      </c>
      <c r="N31" s="133">
        <f t="shared" si="12"/>
        <v>0</v>
      </c>
      <c r="O31" s="273">
        <f t="shared" si="13"/>
        <v>0</v>
      </c>
      <c r="P31" s="333">
        <f t="shared" si="1"/>
        <v>0</v>
      </c>
      <c r="Q31" s="352">
        <f t="shared" si="14"/>
        <v>0</v>
      </c>
      <c r="R31" s="353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16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>
        <f t="shared" si="4"/>
      </c>
      <c r="AG31" s="152"/>
      <c r="AH31" s="218"/>
      <c r="AI31" s="69"/>
      <c r="AJ31" s="154"/>
      <c r="AK31" s="218"/>
      <c r="AL31" s="155"/>
      <c r="AM31" s="73"/>
      <c r="AN31" s="155"/>
      <c r="AO31" s="219"/>
      <c r="AP31" s="75"/>
      <c r="AQ31" s="155"/>
      <c r="AR31" s="219"/>
      <c r="AS31" s="155"/>
      <c r="AT31" s="73"/>
      <c r="AU31" s="155"/>
      <c r="AV31" s="219"/>
      <c r="AW31" s="75"/>
      <c r="AX31" s="155"/>
      <c r="AY31" s="219"/>
      <c r="AZ31" s="155"/>
      <c r="BA31" s="66"/>
      <c r="BB31" s="154"/>
      <c r="BC31" s="218"/>
      <c r="BD31" s="69"/>
      <c r="BE31" s="154"/>
      <c r="BF31" s="218"/>
      <c r="BG31" s="154"/>
      <c r="BH31" s="66"/>
      <c r="BI31" s="154"/>
      <c r="BJ31" s="218"/>
      <c r="BK31" s="278"/>
      <c r="BL31" s="63">
        <f t="shared" si="5"/>
      </c>
      <c r="BM31" s="240"/>
      <c r="BN31" s="219"/>
      <c r="BO31" s="161"/>
      <c r="BP31" s="73"/>
      <c r="BQ31" s="161"/>
      <c r="BR31" s="219"/>
      <c r="BS31" s="75"/>
      <c r="BT31" s="161"/>
      <c r="BU31" s="219"/>
      <c r="BV31" s="161"/>
      <c r="BW31" s="73"/>
      <c r="BX31" s="161"/>
      <c r="BY31" s="219"/>
      <c r="BZ31" s="75"/>
      <c r="CA31" s="161"/>
      <c r="CB31" s="219"/>
      <c r="CC31" s="161"/>
      <c r="CD31" s="73"/>
      <c r="CE31" s="161"/>
      <c r="CF31" s="219"/>
      <c r="CG31" s="75"/>
      <c r="CH31" s="161"/>
      <c r="CI31" s="219"/>
      <c r="CJ31" s="161"/>
      <c r="CK31" s="73"/>
      <c r="CL31" s="161"/>
      <c r="CM31" s="219"/>
      <c r="CN31" s="75"/>
      <c r="CO31" s="225"/>
      <c r="CP31" s="190"/>
      <c r="CQ31" s="228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29">
        <f t="shared" si="6"/>
      </c>
      <c r="H32" s="326">
        <f t="shared" si="7"/>
      </c>
      <c r="I32" s="268">
        <f t="shared" si="8"/>
        <v>0</v>
      </c>
      <c r="J32" s="332">
        <f t="shared" si="9"/>
        <v>0</v>
      </c>
      <c r="K32" s="271">
        <f t="shared" si="10"/>
        <v>0</v>
      </c>
      <c r="L32" s="271">
        <f t="shared" si="0"/>
        <v>0</v>
      </c>
      <c r="M32" s="209">
        <f t="shared" si="11"/>
        <v>0</v>
      </c>
      <c r="N32" s="210">
        <f t="shared" si="12"/>
        <v>0</v>
      </c>
      <c r="O32" s="274">
        <f t="shared" si="13"/>
        <v>0</v>
      </c>
      <c r="P32" s="334">
        <f t="shared" si="1"/>
        <v>0</v>
      </c>
      <c r="Q32" s="352">
        <f t="shared" si="14"/>
        <v>0</v>
      </c>
      <c r="R32" s="353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16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>
        <f t="shared" si="4"/>
      </c>
      <c r="AG32" s="152"/>
      <c r="AH32" s="218"/>
      <c r="AI32" s="69"/>
      <c r="AJ32" s="154"/>
      <c r="AK32" s="218"/>
      <c r="AL32" s="155"/>
      <c r="AM32" s="73"/>
      <c r="AN32" s="155"/>
      <c r="AO32" s="219"/>
      <c r="AP32" s="75"/>
      <c r="AQ32" s="155"/>
      <c r="AR32" s="219"/>
      <c r="AS32" s="155"/>
      <c r="AT32" s="73"/>
      <c r="AU32" s="155"/>
      <c r="AV32" s="219"/>
      <c r="AW32" s="75"/>
      <c r="AX32" s="155"/>
      <c r="AY32" s="219"/>
      <c r="AZ32" s="155"/>
      <c r="BA32" s="66"/>
      <c r="BB32" s="154"/>
      <c r="BC32" s="218"/>
      <c r="BD32" s="69"/>
      <c r="BE32" s="154"/>
      <c r="BF32" s="218"/>
      <c r="BG32" s="154"/>
      <c r="BH32" s="66"/>
      <c r="BI32" s="154"/>
      <c r="BJ32" s="218"/>
      <c r="BK32" s="278"/>
      <c r="BL32" s="22">
        <f t="shared" si="5"/>
      </c>
      <c r="BM32" s="240"/>
      <c r="BN32" s="219"/>
      <c r="BO32" s="161"/>
      <c r="BP32" s="73"/>
      <c r="BQ32" s="161"/>
      <c r="BR32" s="219"/>
      <c r="BS32" s="75"/>
      <c r="BT32" s="161"/>
      <c r="BU32" s="219"/>
      <c r="BV32" s="161"/>
      <c r="BW32" s="73"/>
      <c r="BX32" s="161"/>
      <c r="BY32" s="219"/>
      <c r="BZ32" s="75"/>
      <c r="CA32" s="161"/>
      <c r="CB32" s="219"/>
      <c r="CC32" s="161"/>
      <c r="CD32" s="73"/>
      <c r="CE32" s="161"/>
      <c r="CF32" s="219"/>
      <c r="CG32" s="75"/>
      <c r="CH32" s="161"/>
      <c r="CI32" s="219"/>
      <c r="CJ32" s="161"/>
      <c r="CK32" s="73"/>
      <c r="CL32" s="161"/>
      <c r="CM32" s="219"/>
      <c r="CN32" s="75"/>
      <c r="CO32" s="224"/>
      <c r="CP32" s="189"/>
      <c r="CQ32" s="227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27">
        <f t="shared" si="6"/>
      </c>
      <c r="H33" s="328">
        <f t="shared" si="7"/>
      </c>
      <c r="I33" s="266">
        <f t="shared" si="8"/>
        <v>0</v>
      </c>
      <c r="J33" s="319">
        <f t="shared" si="9"/>
        <v>0</v>
      </c>
      <c r="K33" s="270">
        <f t="shared" si="10"/>
        <v>0</v>
      </c>
      <c r="L33" s="270">
        <f t="shared" si="0"/>
        <v>0</v>
      </c>
      <c r="M33" s="131">
        <f t="shared" si="11"/>
        <v>0</v>
      </c>
      <c r="N33" s="132">
        <f t="shared" si="12"/>
        <v>0</v>
      </c>
      <c r="O33" s="273">
        <f t="shared" si="13"/>
        <v>0</v>
      </c>
      <c r="P33" s="333">
        <f t="shared" si="1"/>
        <v>0</v>
      </c>
      <c r="Q33" s="352">
        <f t="shared" si="14"/>
        <v>0</v>
      </c>
      <c r="R33" s="353"/>
      <c r="S33" s="101">
        <f aca="true" t="shared" si="17" ref="S33:Y46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5"/>
        <v>0</v>
      </c>
      <c r="AA33" s="105">
        <f t="shared" si="16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>
        <f t="shared" si="4"/>
      </c>
      <c r="AG33" s="152"/>
      <c r="AH33" s="218"/>
      <c r="AI33" s="69"/>
      <c r="AJ33" s="154"/>
      <c r="AK33" s="218"/>
      <c r="AL33" s="155"/>
      <c r="AM33" s="73"/>
      <c r="AN33" s="155"/>
      <c r="AO33" s="219"/>
      <c r="AP33" s="75"/>
      <c r="AQ33" s="155"/>
      <c r="AR33" s="219"/>
      <c r="AS33" s="155"/>
      <c r="AT33" s="73"/>
      <c r="AU33" s="155"/>
      <c r="AV33" s="219"/>
      <c r="AW33" s="75"/>
      <c r="AX33" s="155"/>
      <c r="AY33" s="219"/>
      <c r="AZ33" s="155"/>
      <c r="BA33" s="66"/>
      <c r="BB33" s="154"/>
      <c r="BC33" s="218"/>
      <c r="BD33" s="69"/>
      <c r="BE33" s="154"/>
      <c r="BF33" s="218"/>
      <c r="BG33" s="154"/>
      <c r="BH33" s="66"/>
      <c r="BI33" s="154"/>
      <c r="BJ33" s="218"/>
      <c r="BK33" s="278"/>
      <c r="BL33" s="22">
        <f t="shared" si="5"/>
      </c>
      <c r="BM33" s="240"/>
      <c r="BN33" s="219"/>
      <c r="BO33" s="161"/>
      <c r="BP33" s="73"/>
      <c r="BQ33" s="161"/>
      <c r="BR33" s="219"/>
      <c r="BS33" s="75"/>
      <c r="BT33" s="161"/>
      <c r="BU33" s="219"/>
      <c r="BV33" s="161"/>
      <c r="BW33" s="73"/>
      <c r="BX33" s="161"/>
      <c r="BY33" s="219"/>
      <c r="BZ33" s="75"/>
      <c r="CA33" s="161"/>
      <c r="CB33" s="219"/>
      <c r="CC33" s="161"/>
      <c r="CD33" s="73"/>
      <c r="CE33" s="161"/>
      <c r="CF33" s="219"/>
      <c r="CG33" s="75"/>
      <c r="CH33" s="161"/>
      <c r="CI33" s="219"/>
      <c r="CJ33" s="161"/>
      <c r="CK33" s="73"/>
      <c r="CL33" s="161"/>
      <c r="CM33" s="219"/>
      <c r="CN33" s="75"/>
      <c r="CO33" s="224"/>
      <c r="CP33" s="189"/>
      <c r="CQ33" s="227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29">
        <f t="shared" si="6"/>
      </c>
      <c r="H34" s="326">
        <f t="shared" si="7"/>
      </c>
      <c r="I34" s="268">
        <f aca="true" t="shared" si="18" ref="I34:I41">S34*30+T34*45+U34*60</f>
        <v>0</v>
      </c>
      <c r="J34" s="332">
        <f aca="true" t="shared" si="19" ref="J34:J41">S34*65+T34*97.5+U34*130</f>
        <v>0</v>
      </c>
      <c r="K34" s="271">
        <f t="shared" si="10"/>
        <v>0</v>
      </c>
      <c r="L34" s="271">
        <f aca="true" t="shared" si="20" ref="L34:L41">AA34</f>
        <v>0</v>
      </c>
      <c r="M34" s="209">
        <f aca="true" t="shared" si="21" ref="M34:M41">V34+W34+X34+Y34</f>
        <v>0</v>
      </c>
      <c r="N34" s="210">
        <f aca="true" t="shared" si="22" ref="N34:N41">AB34+AC34+AD34+AE34</f>
        <v>0</v>
      </c>
      <c r="O34" s="274">
        <f aca="true" t="shared" si="23" ref="O34:O41">SUM(M34:N34)*60</f>
        <v>0</v>
      </c>
      <c r="P34" s="334">
        <f aca="true" t="shared" si="24" ref="P34:P41">V34*130+W34*70+X34*50+Y34*40+AB34*65+AC34*46.7+AD34*37.5+AE34*32</f>
        <v>0</v>
      </c>
      <c r="Q34" s="352">
        <f aca="true" t="shared" si="25" ref="Q34:Q41">J34+P34+Z34*130+AA34*195</f>
        <v>0</v>
      </c>
      <c r="R34" s="353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5"/>
        <v>0</v>
      </c>
      <c r="AA34" s="105">
        <f aca="true" t="shared" si="26" ref="AA34:AA41">COUNTIF(AG34:CQ34,"PES")</f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>
        <f t="shared" si="4"/>
      </c>
      <c r="AG34" s="152"/>
      <c r="AH34" s="218"/>
      <c r="AI34" s="69"/>
      <c r="AJ34" s="154"/>
      <c r="AK34" s="218"/>
      <c r="AL34" s="154"/>
      <c r="AM34" s="66"/>
      <c r="AN34" s="154"/>
      <c r="AO34" s="218"/>
      <c r="AP34" s="69"/>
      <c r="AQ34" s="154"/>
      <c r="AR34" s="218"/>
      <c r="AS34" s="154"/>
      <c r="AT34" s="66"/>
      <c r="AU34" s="154"/>
      <c r="AV34" s="218"/>
      <c r="AW34" s="69"/>
      <c r="AX34" s="154"/>
      <c r="AY34" s="218"/>
      <c r="AZ34" s="154"/>
      <c r="BA34" s="66"/>
      <c r="BB34" s="154"/>
      <c r="BC34" s="218"/>
      <c r="BD34" s="69"/>
      <c r="BE34" s="154"/>
      <c r="BF34" s="218"/>
      <c r="BG34" s="154"/>
      <c r="BH34" s="66"/>
      <c r="BI34" s="154"/>
      <c r="BJ34" s="218"/>
      <c r="BK34" s="278"/>
      <c r="BL34" s="22">
        <f t="shared" si="5"/>
      </c>
      <c r="BM34" s="240"/>
      <c r="BN34" s="219"/>
      <c r="BO34" s="161"/>
      <c r="BP34" s="73"/>
      <c r="BQ34" s="161"/>
      <c r="BR34" s="219"/>
      <c r="BS34" s="75"/>
      <c r="BT34" s="161"/>
      <c r="BU34" s="219"/>
      <c r="BV34" s="161"/>
      <c r="BW34" s="73"/>
      <c r="BX34" s="161"/>
      <c r="BY34" s="219"/>
      <c r="BZ34" s="75"/>
      <c r="CA34" s="161"/>
      <c r="CB34" s="219"/>
      <c r="CC34" s="161"/>
      <c r="CD34" s="73"/>
      <c r="CE34" s="161"/>
      <c r="CF34" s="219"/>
      <c r="CG34" s="75"/>
      <c r="CH34" s="161"/>
      <c r="CI34" s="219"/>
      <c r="CJ34" s="161"/>
      <c r="CK34" s="73"/>
      <c r="CL34" s="161"/>
      <c r="CM34" s="219"/>
      <c r="CN34" s="75"/>
      <c r="CO34" s="224"/>
      <c r="CP34" s="189"/>
      <c r="CQ34" s="227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45"/>
      <c r="B35" s="246"/>
      <c r="C35" s="256"/>
      <c r="D35" s="302"/>
      <c r="E35" s="253"/>
      <c r="F35" s="254"/>
      <c r="G35" s="327">
        <f t="shared" si="6"/>
      </c>
      <c r="H35" s="328">
        <f t="shared" si="7"/>
      </c>
      <c r="I35" s="266">
        <f t="shared" si="18"/>
        <v>0</v>
      </c>
      <c r="J35" s="319">
        <f t="shared" si="19"/>
        <v>0</v>
      </c>
      <c r="K35" s="270">
        <f t="shared" si="10"/>
        <v>0</v>
      </c>
      <c r="L35" s="270">
        <f t="shared" si="20"/>
        <v>0</v>
      </c>
      <c r="M35" s="131">
        <f t="shared" si="21"/>
        <v>0</v>
      </c>
      <c r="N35" s="132">
        <f t="shared" si="22"/>
        <v>0</v>
      </c>
      <c r="O35" s="273">
        <f t="shared" si="23"/>
        <v>0</v>
      </c>
      <c r="P35" s="333">
        <f t="shared" si="24"/>
        <v>0</v>
      </c>
      <c r="Q35" s="352">
        <f t="shared" si="25"/>
        <v>0</v>
      </c>
      <c r="R35" s="353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5"/>
        <v>0</v>
      </c>
      <c r="AA35" s="105">
        <f t="shared" si="2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>
        <f t="shared" si="4"/>
      </c>
      <c r="AG35" s="152"/>
      <c r="AH35" s="218"/>
      <c r="AI35" s="69"/>
      <c r="AJ35" s="154"/>
      <c r="AK35" s="218"/>
      <c r="AL35" s="154"/>
      <c r="AM35" s="66"/>
      <c r="AN35" s="154"/>
      <c r="AO35" s="218"/>
      <c r="AP35" s="69"/>
      <c r="AQ35" s="154"/>
      <c r="AR35" s="218"/>
      <c r="AS35" s="154"/>
      <c r="AT35" s="66"/>
      <c r="AU35" s="154"/>
      <c r="AV35" s="218"/>
      <c r="AW35" s="69"/>
      <c r="AX35" s="154"/>
      <c r="AY35" s="218"/>
      <c r="AZ35" s="154"/>
      <c r="BA35" s="66"/>
      <c r="BB35" s="154"/>
      <c r="BC35" s="218"/>
      <c r="BD35" s="69"/>
      <c r="BE35" s="154"/>
      <c r="BF35" s="218"/>
      <c r="BG35" s="154"/>
      <c r="BH35" s="66"/>
      <c r="BI35" s="154"/>
      <c r="BJ35" s="218"/>
      <c r="BK35" s="278"/>
      <c r="BL35" s="22">
        <f t="shared" si="5"/>
      </c>
      <c r="BM35" s="240"/>
      <c r="BN35" s="219"/>
      <c r="BO35" s="161"/>
      <c r="BP35" s="73"/>
      <c r="BQ35" s="161"/>
      <c r="BR35" s="219"/>
      <c r="BS35" s="75"/>
      <c r="BT35" s="161"/>
      <c r="BU35" s="219"/>
      <c r="BV35" s="161"/>
      <c r="BW35" s="73"/>
      <c r="BX35" s="161"/>
      <c r="BY35" s="219"/>
      <c r="BZ35" s="75"/>
      <c r="CA35" s="161"/>
      <c r="CB35" s="219"/>
      <c r="CC35" s="161"/>
      <c r="CD35" s="73"/>
      <c r="CE35" s="161"/>
      <c r="CF35" s="219"/>
      <c r="CG35" s="75"/>
      <c r="CH35" s="161"/>
      <c r="CI35" s="219"/>
      <c r="CJ35" s="161"/>
      <c r="CK35" s="73"/>
      <c r="CL35" s="161"/>
      <c r="CM35" s="219"/>
      <c r="CN35" s="75"/>
      <c r="CO35" s="224"/>
      <c r="CP35" s="189"/>
      <c r="CQ35" s="227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49"/>
      <c r="B36" s="250"/>
      <c r="C36" s="255"/>
      <c r="D36" s="301"/>
      <c r="E36" s="251"/>
      <c r="F36" s="252"/>
      <c r="G36" s="329">
        <f t="shared" si="6"/>
      </c>
      <c r="H36" s="326">
        <f t="shared" si="7"/>
      </c>
      <c r="I36" s="268">
        <f t="shared" si="18"/>
        <v>0</v>
      </c>
      <c r="J36" s="332">
        <f t="shared" si="19"/>
        <v>0</v>
      </c>
      <c r="K36" s="271">
        <f t="shared" si="10"/>
        <v>0</v>
      </c>
      <c r="L36" s="271">
        <f t="shared" si="20"/>
        <v>0</v>
      </c>
      <c r="M36" s="209">
        <f t="shared" si="21"/>
        <v>0</v>
      </c>
      <c r="N36" s="210">
        <f t="shared" si="22"/>
        <v>0</v>
      </c>
      <c r="O36" s="274">
        <f t="shared" si="23"/>
        <v>0</v>
      </c>
      <c r="P36" s="334">
        <f t="shared" si="24"/>
        <v>0</v>
      </c>
      <c r="Q36" s="352">
        <f t="shared" si="25"/>
        <v>0</v>
      </c>
      <c r="R36" s="353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5"/>
        <v>0</v>
      </c>
      <c r="AA36" s="105">
        <f t="shared" si="2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>
        <f t="shared" si="4"/>
      </c>
      <c r="AG36" s="152"/>
      <c r="AH36" s="218"/>
      <c r="AI36" s="69"/>
      <c r="AJ36" s="154"/>
      <c r="AK36" s="218"/>
      <c r="AL36" s="154"/>
      <c r="AM36" s="66"/>
      <c r="AN36" s="154"/>
      <c r="AO36" s="218"/>
      <c r="AP36" s="69"/>
      <c r="AQ36" s="154"/>
      <c r="AR36" s="218"/>
      <c r="AS36" s="154"/>
      <c r="AT36" s="66"/>
      <c r="AU36" s="154"/>
      <c r="AV36" s="218"/>
      <c r="AW36" s="69"/>
      <c r="AX36" s="154"/>
      <c r="AY36" s="218"/>
      <c r="AZ36" s="154"/>
      <c r="BA36" s="66"/>
      <c r="BB36" s="154"/>
      <c r="BC36" s="218"/>
      <c r="BD36" s="69"/>
      <c r="BE36" s="154"/>
      <c r="BF36" s="218"/>
      <c r="BG36" s="154"/>
      <c r="BH36" s="66"/>
      <c r="BI36" s="154"/>
      <c r="BJ36" s="218"/>
      <c r="BK36" s="278"/>
      <c r="BL36" s="22">
        <f t="shared" si="5"/>
      </c>
      <c r="BM36" s="240"/>
      <c r="BN36" s="219"/>
      <c r="BO36" s="161"/>
      <c r="BP36" s="73"/>
      <c r="BQ36" s="161"/>
      <c r="BR36" s="219"/>
      <c r="BS36" s="75"/>
      <c r="BT36" s="161"/>
      <c r="BU36" s="219"/>
      <c r="BV36" s="161"/>
      <c r="BW36" s="73"/>
      <c r="BX36" s="161"/>
      <c r="BY36" s="219"/>
      <c r="BZ36" s="75"/>
      <c r="CA36" s="161"/>
      <c r="CB36" s="219"/>
      <c r="CC36" s="161"/>
      <c r="CD36" s="73"/>
      <c r="CE36" s="161"/>
      <c r="CF36" s="219"/>
      <c r="CG36" s="75"/>
      <c r="CH36" s="161"/>
      <c r="CI36" s="219"/>
      <c r="CJ36" s="161"/>
      <c r="CK36" s="73"/>
      <c r="CL36" s="161"/>
      <c r="CM36" s="219"/>
      <c r="CN36" s="75"/>
      <c r="CO36" s="224"/>
      <c r="CP36" s="189"/>
      <c r="CQ36" s="227"/>
    </row>
    <row r="37" spans="1:95" s="12" customFormat="1" ht="21" customHeight="1">
      <c r="A37" s="245"/>
      <c r="B37" s="246"/>
      <c r="C37" s="256"/>
      <c r="D37" s="302"/>
      <c r="E37" s="253"/>
      <c r="F37" s="254"/>
      <c r="G37" s="327">
        <f t="shared" si="6"/>
      </c>
      <c r="H37" s="328">
        <f t="shared" si="7"/>
      </c>
      <c r="I37" s="266">
        <f t="shared" si="18"/>
        <v>0</v>
      </c>
      <c r="J37" s="319">
        <f t="shared" si="19"/>
        <v>0</v>
      </c>
      <c r="K37" s="270">
        <f t="shared" si="10"/>
        <v>0</v>
      </c>
      <c r="L37" s="270">
        <f t="shared" si="20"/>
        <v>0</v>
      </c>
      <c r="M37" s="131">
        <f t="shared" si="21"/>
        <v>0</v>
      </c>
      <c r="N37" s="132">
        <f t="shared" si="22"/>
        <v>0</v>
      </c>
      <c r="O37" s="273">
        <f t="shared" si="23"/>
        <v>0</v>
      </c>
      <c r="P37" s="333">
        <f t="shared" si="24"/>
        <v>0</v>
      </c>
      <c r="Q37" s="352">
        <f t="shared" si="25"/>
        <v>0</v>
      </c>
      <c r="R37" s="353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5"/>
        <v>0</v>
      </c>
      <c r="AA37" s="105">
        <f t="shared" si="2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>
        <f t="shared" si="4"/>
      </c>
      <c r="AG37" s="152"/>
      <c r="AH37" s="218"/>
      <c r="AI37" s="69"/>
      <c r="AJ37" s="154"/>
      <c r="AK37" s="218"/>
      <c r="AL37" s="154"/>
      <c r="AM37" s="66"/>
      <c r="AN37" s="154"/>
      <c r="AO37" s="218"/>
      <c r="AP37" s="69"/>
      <c r="AQ37" s="154"/>
      <c r="AR37" s="218"/>
      <c r="AS37" s="154"/>
      <c r="AT37" s="66"/>
      <c r="AU37" s="154"/>
      <c r="AV37" s="218"/>
      <c r="AW37" s="69"/>
      <c r="AX37" s="154"/>
      <c r="AY37" s="218"/>
      <c r="AZ37" s="154"/>
      <c r="BA37" s="66"/>
      <c r="BB37" s="154"/>
      <c r="BC37" s="218"/>
      <c r="BD37" s="69"/>
      <c r="BE37" s="154"/>
      <c r="BF37" s="218"/>
      <c r="BG37" s="154"/>
      <c r="BH37" s="66"/>
      <c r="BI37" s="154"/>
      <c r="BJ37" s="218"/>
      <c r="BK37" s="278"/>
      <c r="BL37" s="22">
        <f t="shared" si="5"/>
      </c>
      <c r="BM37" s="240"/>
      <c r="BN37" s="219"/>
      <c r="BO37" s="161"/>
      <c r="BP37" s="73"/>
      <c r="BQ37" s="161"/>
      <c r="BR37" s="219"/>
      <c r="BS37" s="75"/>
      <c r="BT37" s="161"/>
      <c r="BU37" s="219"/>
      <c r="BV37" s="161"/>
      <c r="BW37" s="73"/>
      <c r="BX37" s="161"/>
      <c r="BY37" s="219"/>
      <c r="BZ37" s="75"/>
      <c r="CA37" s="161"/>
      <c r="CB37" s="219"/>
      <c r="CC37" s="161"/>
      <c r="CD37" s="73"/>
      <c r="CE37" s="161"/>
      <c r="CF37" s="219"/>
      <c r="CG37" s="75"/>
      <c r="CH37" s="161"/>
      <c r="CI37" s="219"/>
      <c r="CJ37" s="161"/>
      <c r="CK37" s="73"/>
      <c r="CL37" s="161"/>
      <c r="CM37" s="219"/>
      <c r="CN37" s="75"/>
      <c r="CO37" s="224"/>
      <c r="CP37" s="189"/>
      <c r="CQ37" s="227"/>
    </row>
    <row r="38" spans="1:102" ht="21" customHeight="1">
      <c r="A38" s="249"/>
      <c r="B38" s="250"/>
      <c r="C38" s="255"/>
      <c r="D38" s="301"/>
      <c r="E38" s="251"/>
      <c r="F38" s="252"/>
      <c r="G38" s="329">
        <f t="shared" si="6"/>
      </c>
      <c r="H38" s="326">
        <f t="shared" si="7"/>
      </c>
      <c r="I38" s="268">
        <f t="shared" si="18"/>
        <v>0</v>
      </c>
      <c r="J38" s="332">
        <f t="shared" si="19"/>
        <v>0</v>
      </c>
      <c r="K38" s="271">
        <f t="shared" si="10"/>
        <v>0</v>
      </c>
      <c r="L38" s="271">
        <f t="shared" si="20"/>
        <v>0</v>
      </c>
      <c r="M38" s="209">
        <f t="shared" si="21"/>
        <v>0</v>
      </c>
      <c r="N38" s="210">
        <f t="shared" si="22"/>
        <v>0</v>
      </c>
      <c r="O38" s="274">
        <f t="shared" si="23"/>
        <v>0</v>
      </c>
      <c r="P38" s="334">
        <f t="shared" si="24"/>
        <v>0</v>
      </c>
      <c r="Q38" s="352">
        <f t="shared" si="25"/>
        <v>0</v>
      </c>
      <c r="R38" s="353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5"/>
        <v>0</v>
      </c>
      <c r="AA38" s="105">
        <f t="shared" si="2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22">
        <f t="shared" si="4"/>
      </c>
      <c r="AG38" s="152"/>
      <c r="AH38" s="218"/>
      <c r="AI38" s="69"/>
      <c r="AJ38" s="154"/>
      <c r="AK38" s="218"/>
      <c r="AL38" s="154"/>
      <c r="AM38" s="66"/>
      <c r="AN38" s="154"/>
      <c r="AO38" s="218"/>
      <c r="AP38" s="69"/>
      <c r="AQ38" s="154"/>
      <c r="AR38" s="218"/>
      <c r="AS38" s="154"/>
      <c r="AT38" s="66"/>
      <c r="AU38" s="154"/>
      <c r="AV38" s="218"/>
      <c r="AW38" s="69"/>
      <c r="AX38" s="154"/>
      <c r="AY38" s="218"/>
      <c r="AZ38" s="154"/>
      <c r="BA38" s="66"/>
      <c r="BB38" s="154"/>
      <c r="BC38" s="218"/>
      <c r="BD38" s="69"/>
      <c r="BE38" s="154"/>
      <c r="BF38" s="218"/>
      <c r="BG38" s="154"/>
      <c r="BH38" s="66"/>
      <c r="BI38" s="154"/>
      <c r="BJ38" s="218"/>
      <c r="BK38" s="278"/>
      <c r="BL38" s="22">
        <f t="shared" si="5"/>
      </c>
      <c r="BM38" s="240"/>
      <c r="BN38" s="219"/>
      <c r="BO38" s="161"/>
      <c r="BP38" s="73"/>
      <c r="BQ38" s="161"/>
      <c r="BR38" s="219"/>
      <c r="BS38" s="75"/>
      <c r="BT38" s="161"/>
      <c r="BU38" s="219"/>
      <c r="BV38" s="161"/>
      <c r="BW38" s="73"/>
      <c r="BX38" s="161"/>
      <c r="BY38" s="219"/>
      <c r="BZ38" s="75"/>
      <c r="CA38" s="161"/>
      <c r="CB38" s="219"/>
      <c r="CC38" s="161"/>
      <c r="CD38" s="73"/>
      <c r="CE38" s="161"/>
      <c r="CF38" s="219"/>
      <c r="CG38" s="75"/>
      <c r="CH38" s="161"/>
      <c r="CI38" s="219"/>
      <c r="CJ38" s="161"/>
      <c r="CK38" s="73"/>
      <c r="CL38" s="161"/>
      <c r="CM38" s="219"/>
      <c r="CN38" s="75"/>
      <c r="CO38" s="224"/>
      <c r="CP38" s="189"/>
      <c r="CQ38" s="227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45"/>
      <c r="B39" s="246"/>
      <c r="C39" s="256"/>
      <c r="D39" s="302"/>
      <c r="E39" s="253"/>
      <c r="F39" s="254"/>
      <c r="G39" s="327">
        <f t="shared" si="6"/>
      </c>
      <c r="H39" s="328">
        <f t="shared" si="7"/>
      </c>
      <c r="I39" s="269">
        <f t="shared" si="18"/>
        <v>0</v>
      </c>
      <c r="J39" s="319">
        <f t="shared" si="19"/>
        <v>0</v>
      </c>
      <c r="K39" s="270">
        <f t="shared" si="10"/>
        <v>0</v>
      </c>
      <c r="L39" s="270">
        <f t="shared" si="20"/>
        <v>0</v>
      </c>
      <c r="M39" s="131">
        <f t="shared" si="21"/>
        <v>0</v>
      </c>
      <c r="N39" s="133">
        <f t="shared" si="22"/>
        <v>0</v>
      </c>
      <c r="O39" s="273">
        <f t="shared" si="23"/>
        <v>0</v>
      </c>
      <c r="P39" s="333">
        <f t="shared" si="24"/>
        <v>0</v>
      </c>
      <c r="Q39" s="352">
        <f t="shared" si="25"/>
        <v>0</v>
      </c>
      <c r="R39" s="353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5"/>
        <v>0</v>
      </c>
      <c r="AA39" s="105">
        <f t="shared" si="2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62">
        <f t="shared" si="4"/>
      </c>
      <c r="AG39" s="152"/>
      <c r="AH39" s="218"/>
      <c r="AI39" s="69"/>
      <c r="AJ39" s="154"/>
      <c r="AK39" s="218"/>
      <c r="AL39" s="154"/>
      <c r="AM39" s="66"/>
      <c r="AN39" s="154"/>
      <c r="AO39" s="218"/>
      <c r="AP39" s="69"/>
      <c r="AQ39" s="154"/>
      <c r="AR39" s="218"/>
      <c r="AS39" s="154"/>
      <c r="AT39" s="66"/>
      <c r="AU39" s="154"/>
      <c r="AV39" s="218"/>
      <c r="AW39" s="69"/>
      <c r="AX39" s="154"/>
      <c r="AY39" s="218"/>
      <c r="AZ39" s="154"/>
      <c r="BA39" s="66"/>
      <c r="BB39" s="154"/>
      <c r="BC39" s="218"/>
      <c r="BD39" s="69"/>
      <c r="BE39" s="154"/>
      <c r="BF39" s="218"/>
      <c r="BG39" s="154"/>
      <c r="BH39" s="66"/>
      <c r="BI39" s="154"/>
      <c r="BJ39" s="218"/>
      <c r="BK39" s="278"/>
      <c r="BL39" s="62">
        <f t="shared" si="5"/>
      </c>
      <c r="BM39" s="240"/>
      <c r="BN39" s="219"/>
      <c r="BO39" s="161"/>
      <c r="BP39" s="73"/>
      <c r="BQ39" s="161"/>
      <c r="BR39" s="219"/>
      <c r="BS39" s="75"/>
      <c r="BT39" s="161"/>
      <c r="BU39" s="219"/>
      <c r="BV39" s="161"/>
      <c r="BW39" s="73"/>
      <c r="BX39" s="161"/>
      <c r="BY39" s="219"/>
      <c r="BZ39" s="75"/>
      <c r="CA39" s="161"/>
      <c r="CB39" s="219"/>
      <c r="CC39" s="161"/>
      <c r="CD39" s="73"/>
      <c r="CE39" s="161"/>
      <c r="CF39" s="219"/>
      <c r="CG39" s="75"/>
      <c r="CH39" s="161"/>
      <c r="CI39" s="219"/>
      <c r="CJ39" s="161"/>
      <c r="CK39" s="73"/>
      <c r="CL39" s="161"/>
      <c r="CM39" s="219"/>
      <c r="CN39" s="75"/>
      <c r="CO39" s="225"/>
      <c r="CP39" s="190"/>
      <c r="CQ39" s="228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49"/>
      <c r="B40" s="250"/>
      <c r="C40" s="255"/>
      <c r="D40" s="301"/>
      <c r="E40" s="251"/>
      <c r="F40" s="252"/>
      <c r="G40" s="329">
        <f t="shared" si="6"/>
      </c>
      <c r="H40" s="326">
        <f t="shared" si="7"/>
      </c>
      <c r="I40" s="268">
        <f t="shared" si="18"/>
        <v>0</v>
      </c>
      <c r="J40" s="332">
        <f t="shared" si="19"/>
        <v>0</v>
      </c>
      <c r="K40" s="271">
        <f t="shared" si="10"/>
        <v>0</v>
      </c>
      <c r="L40" s="271">
        <f t="shared" si="20"/>
        <v>0</v>
      </c>
      <c r="M40" s="209">
        <f t="shared" si="21"/>
        <v>0</v>
      </c>
      <c r="N40" s="210">
        <f t="shared" si="22"/>
        <v>0</v>
      </c>
      <c r="O40" s="274">
        <f t="shared" si="23"/>
        <v>0</v>
      </c>
      <c r="P40" s="334">
        <f t="shared" si="24"/>
        <v>0</v>
      </c>
      <c r="Q40" s="352">
        <f t="shared" si="25"/>
        <v>0</v>
      </c>
      <c r="R40" s="353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5"/>
        <v>0</v>
      </c>
      <c r="AA40" s="105">
        <f t="shared" si="2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>
        <f t="shared" si="4"/>
      </c>
      <c r="AG40" s="152"/>
      <c r="AH40" s="218"/>
      <c r="AI40" s="69"/>
      <c r="AJ40" s="154"/>
      <c r="AK40" s="218"/>
      <c r="AL40" s="154"/>
      <c r="AM40" s="66"/>
      <c r="AN40" s="154"/>
      <c r="AO40" s="218"/>
      <c r="AP40" s="69"/>
      <c r="AQ40" s="154"/>
      <c r="AR40" s="218"/>
      <c r="AS40" s="154"/>
      <c r="AT40" s="66"/>
      <c r="AU40" s="154"/>
      <c r="AV40" s="218"/>
      <c r="AW40" s="69"/>
      <c r="AX40" s="154"/>
      <c r="AY40" s="218"/>
      <c r="AZ40" s="154"/>
      <c r="BA40" s="66"/>
      <c r="BB40" s="154"/>
      <c r="BC40" s="218"/>
      <c r="BD40" s="69"/>
      <c r="BE40" s="154"/>
      <c r="BF40" s="218"/>
      <c r="BG40" s="154"/>
      <c r="BH40" s="66"/>
      <c r="BI40" s="154"/>
      <c r="BJ40" s="218"/>
      <c r="BK40" s="278"/>
      <c r="BL40" s="62">
        <f t="shared" si="5"/>
      </c>
      <c r="BM40" s="240"/>
      <c r="BN40" s="219"/>
      <c r="BO40" s="161"/>
      <c r="BP40" s="73"/>
      <c r="BQ40" s="161"/>
      <c r="BR40" s="219"/>
      <c r="BS40" s="75"/>
      <c r="BT40" s="161"/>
      <c r="BU40" s="219"/>
      <c r="BV40" s="161"/>
      <c r="BW40" s="73"/>
      <c r="BX40" s="161"/>
      <c r="BY40" s="219"/>
      <c r="BZ40" s="75"/>
      <c r="CA40" s="161"/>
      <c r="CB40" s="219"/>
      <c r="CC40" s="161"/>
      <c r="CD40" s="73"/>
      <c r="CE40" s="161"/>
      <c r="CF40" s="219"/>
      <c r="CG40" s="75"/>
      <c r="CH40" s="161"/>
      <c r="CI40" s="219"/>
      <c r="CJ40" s="161"/>
      <c r="CK40" s="73"/>
      <c r="CL40" s="161"/>
      <c r="CM40" s="219"/>
      <c r="CN40" s="75"/>
      <c r="CO40" s="224"/>
      <c r="CP40" s="189"/>
      <c r="CQ40" s="227"/>
    </row>
    <row r="41" spans="1:95" ht="21" customHeight="1">
      <c r="A41" s="245"/>
      <c r="B41" s="246"/>
      <c r="C41" s="256"/>
      <c r="D41" s="302"/>
      <c r="E41" s="253"/>
      <c r="F41" s="254"/>
      <c r="G41" s="327">
        <f t="shared" si="6"/>
      </c>
      <c r="H41" s="328">
        <f t="shared" si="7"/>
      </c>
      <c r="I41" s="266">
        <f t="shared" si="18"/>
        <v>0</v>
      </c>
      <c r="J41" s="319">
        <f t="shared" si="19"/>
        <v>0</v>
      </c>
      <c r="K41" s="270">
        <f t="shared" si="10"/>
        <v>0</v>
      </c>
      <c r="L41" s="270">
        <f t="shared" si="20"/>
        <v>0</v>
      </c>
      <c r="M41" s="131">
        <f t="shared" si="21"/>
        <v>0</v>
      </c>
      <c r="N41" s="132">
        <f t="shared" si="22"/>
        <v>0</v>
      </c>
      <c r="O41" s="273">
        <f t="shared" si="23"/>
        <v>0</v>
      </c>
      <c r="P41" s="333">
        <f t="shared" si="24"/>
        <v>0</v>
      </c>
      <c r="Q41" s="352">
        <f t="shared" si="25"/>
        <v>0</v>
      </c>
      <c r="R41" s="353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5"/>
        <v>0</v>
      </c>
      <c r="AA41" s="105">
        <f t="shared" si="2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22">
        <f t="shared" si="4"/>
      </c>
      <c r="AG41" s="152"/>
      <c r="AH41" s="218"/>
      <c r="AI41" s="69"/>
      <c r="AJ41" s="154"/>
      <c r="AK41" s="218"/>
      <c r="AL41" s="154"/>
      <c r="AM41" s="66"/>
      <c r="AN41" s="154"/>
      <c r="AO41" s="218"/>
      <c r="AP41" s="69"/>
      <c r="AQ41" s="154"/>
      <c r="AR41" s="218"/>
      <c r="AS41" s="154"/>
      <c r="AT41" s="66"/>
      <c r="AU41" s="154"/>
      <c r="AV41" s="218"/>
      <c r="AW41" s="69"/>
      <c r="AX41" s="154"/>
      <c r="AY41" s="218"/>
      <c r="AZ41" s="154"/>
      <c r="BA41" s="66"/>
      <c r="BB41" s="154"/>
      <c r="BC41" s="218"/>
      <c r="BD41" s="69"/>
      <c r="BE41" s="154"/>
      <c r="BF41" s="220"/>
      <c r="BG41" s="156"/>
      <c r="BH41" s="67"/>
      <c r="BI41" s="156"/>
      <c r="BJ41" s="220"/>
      <c r="BK41" s="279"/>
      <c r="BL41" s="22">
        <f t="shared" si="5"/>
      </c>
      <c r="BM41" s="241"/>
      <c r="BN41" s="222"/>
      <c r="BO41" s="162"/>
      <c r="BP41" s="74"/>
      <c r="BQ41" s="162"/>
      <c r="BR41" s="222"/>
      <c r="BS41" s="72"/>
      <c r="BT41" s="162"/>
      <c r="BU41" s="222"/>
      <c r="BV41" s="162"/>
      <c r="BW41" s="74"/>
      <c r="BX41" s="162"/>
      <c r="BY41" s="222"/>
      <c r="BZ41" s="72"/>
      <c r="CA41" s="162"/>
      <c r="CB41" s="222"/>
      <c r="CC41" s="162"/>
      <c r="CD41" s="74"/>
      <c r="CE41" s="162"/>
      <c r="CF41" s="222"/>
      <c r="CG41" s="72"/>
      <c r="CH41" s="162"/>
      <c r="CI41" s="222"/>
      <c r="CJ41" s="162"/>
      <c r="CK41" s="74"/>
      <c r="CL41" s="162"/>
      <c r="CM41" s="222"/>
      <c r="CN41" s="72"/>
      <c r="CO41" s="224"/>
      <c r="CP41" s="189"/>
      <c r="CQ41" s="227"/>
    </row>
    <row r="42" spans="1:102" s="12" customFormat="1" ht="21" customHeight="1">
      <c r="A42" s="249"/>
      <c r="B42" s="250"/>
      <c r="C42" s="255"/>
      <c r="D42" s="301"/>
      <c r="E42" s="251"/>
      <c r="F42" s="252"/>
      <c r="G42" s="329">
        <f t="shared" si="6"/>
      </c>
      <c r="H42" s="326">
        <f t="shared" si="7"/>
      </c>
      <c r="I42" s="267">
        <f t="shared" si="8"/>
        <v>0</v>
      </c>
      <c r="J42" s="332">
        <f t="shared" si="9"/>
        <v>0</v>
      </c>
      <c r="K42" s="271">
        <f t="shared" si="10"/>
        <v>0</v>
      </c>
      <c r="L42" s="271">
        <f t="shared" si="0"/>
        <v>0</v>
      </c>
      <c r="M42" s="209">
        <f t="shared" si="11"/>
        <v>0</v>
      </c>
      <c r="N42" s="210">
        <f t="shared" si="12"/>
        <v>0</v>
      </c>
      <c r="O42" s="274">
        <f t="shared" si="13"/>
        <v>0</v>
      </c>
      <c r="P42" s="334">
        <f t="shared" si="1"/>
        <v>0</v>
      </c>
      <c r="Q42" s="352">
        <f t="shared" si="14"/>
        <v>0</v>
      </c>
      <c r="R42" s="353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>
        <f t="shared" si="4"/>
      </c>
      <c r="AG42" s="152"/>
      <c r="AH42" s="218"/>
      <c r="AI42" s="69"/>
      <c r="AJ42" s="154"/>
      <c r="AK42" s="218"/>
      <c r="AL42" s="154"/>
      <c r="AM42" s="66"/>
      <c r="AN42" s="154"/>
      <c r="AO42" s="218"/>
      <c r="AP42" s="69"/>
      <c r="AQ42" s="154"/>
      <c r="AR42" s="218"/>
      <c r="AS42" s="154"/>
      <c r="AT42" s="66"/>
      <c r="AU42" s="154"/>
      <c r="AV42" s="218"/>
      <c r="AW42" s="69"/>
      <c r="AX42" s="154"/>
      <c r="AY42" s="218"/>
      <c r="AZ42" s="154"/>
      <c r="BA42" s="66"/>
      <c r="BB42" s="154"/>
      <c r="BC42" s="218"/>
      <c r="BD42" s="69"/>
      <c r="BE42" s="154"/>
      <c r="BF42" s="218"/>
      <c r="BG42" s="154"/>
      <c r="BH42" s="66"/>
      <c r="BI42" s="154"/>
      <c r="BJ42" s="218"/>
      <c r="BK42" s="278"/>
      <c r="BL42" s="22">
        <f t="shared" si="5"/>
      </c>
      <c r="BM42" s="240"/>
      <c r="BN42" s="219"/>
      <c r="BO42" s="161"/>
      <c r="BP42" s="73"/>
      <c r="BQ42" s="161"/>
      <c r="BR42" s="219"/>
      <c r="BS42" s="75"/>
      <c r="BT42" s="161"/>
      <c r="BU42" s="219"/>
      <c r="BV42" s="161"/>
      <c r="BW42" s="73"/>
      <c r="BX42" s="161"/>
      <c r="BY42" s="219"/>
      <c r="BZ42" s="75"/>
      <c r="CA42" s="161"/>
      <c r="CB42" s="219"/>
      <c r="CC42" s="161"/>
      <c r="CD42" s="73"/>
      <c r="CE42" s="161"/>
      <c r="CF42" s="219"/>
      <c r="CG42" s="75"/>
      <c r="CH42" s="161"/>
      <c r="CI42" s="219"/>
      <c r="CJ42" s="161"/>
      <c r="CK42" s="73"/>
      <c r="CL42" s="161"/>
      <c r="CM42" s="219"/>
      <c r="CN42" s="75"/>
      <c r="CO42" s="224"/>
      <c r="CP42" s="189"/>
      <c r="CQ42" s="227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45"/>
      <c r="B43" s="246"/>
      <c r="C43" s="256"/>
      <c r="D43" s="302"/>
      <c r="E43" s="253"/>
      <c r="F43" s="254"/>
      <c r="G43" s="327">
        <f t="shared" si="6"/>
      </c>
      <c r="H43" s="328">
        <f t="shared" si="7"/>
      </c>
      <c r="I43" s="266">
        <f t="shared" si="8"/>
        <v>0</v>
      </c>
      <c r="J43" s="319">
        <f t="shared" si="9"/>
        <v>0</v>
      </c>
      <c r="K43" s="270">
        <f t="shared" si="10"/>
        <v>0</v>
      </c>
      <c r="L43" s="270">
        <f t="shared" si="0"/>
        <v>0</v>
      </c>
      <c r="M43" s="131">
        <f t="shared" si="11"/>
        <v>0</v>
      </c>
      <c r="N43" s="132">
        <f t="shared" si="12"/>
        <v>0</v>
      </c>
      <c r="O43" s="273">
        <f t="shared" si="13"/>
        <v>0</v>
      </c>
      <c r="P43" s="333">
        <f t="shared" si="1"/>
        <v>0</v>
      </c>
      <c r="Q43" s="352">
        <f t="shared" si="14"/>
        <v>0</v>
      </c>
      <c r="R43" s="353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>
        <f t="shared" si="4"/>
      </c>
      <c r="AG43" s="152"/>
      <c r="AH43" s="218"/>
      <c r="AI43" s="69"/>
      <c r="AJ43" s="154"/>
      <c r="AK43" s="218"/>
      <c r="AL43" s="154"/>
      <c r="AM43" s="66"/>
      <c r="AN43" s="154"/>
      <c r="AO43" s="218"/>
      <c r="AP43" s="69"/>
      <c r="AQ43" s="154"/>
      <c r="AR43" s="218"/>
      <c r="AS43" s="154"/>
      <c r="AT43" s="66"/>
      <c r="AU43" s="154"/>
      <c r="AV43" s="218"/>
      <c r="AW43" s="69"/>
      <c r="AX43" s="154"/>
      <c r="AY43" s="218"/>
      <c r="AZ43" s="154"/>
      <c r="BA43" s="66"/>
      <c r="BB43" s="154"/>
      <c r="BC43" s="218"/>
      <c r="BD43" s="69"/>
      <c r="BE43" s="154"/>
      <c r="BF43" s="218"/>
      <c r="BG43" s="154"/>
      <c r="BH43" s="66"/>
      <c r="BI43" s="154"/>
      <c r="BJ43" s="218"/>
      <c r="BK43" s="278"/>
      <c r="BL43" s="22">
        <f t="shared" si="5"/>
      </c>
      <c r="BM43" s="240"/>
      <c r="BN43" s="219"/>
      <c r="BO43" s="161"/>
      <c r="BP43" s="73"/>
      <c r="BQ43" s="161"/>
      <c r="BR43" s="219"/>
      <c r="BS43" s="75"/>
      <c r="BT43" s="161"/>
      <c r="BU43" s="219"/>
      <c r="BV43" s="161"/>
      <c r="BW43" s="73"/>
      <c r="BX43" s="161"/>
      <c r="BY43" s="219"/>
      <c r="BZ43" s="75"/>
      <c r="CA43" s="161"/>
      <c r="CB43" s="219"/>
      <c r="CC43" s="161"/>
      <c r="CD43" s="73"/>
      <c r="CE43" s="161"/>
      <c r="CF43" s="219"/>
      <c r="CG43" s="75"/>
      <c r="CH43" s="161"/>
      <c r="CI43" s="219"/>
      <c r="CJ43" s="161"/>
      <c r="CK43" s="73"/>
      <c r="CL43" s="161"/>
      <c r="CM43" s="219"/>
      <c r="CN43" s="75"/>
      <c r="CO43" s="224"/>
      <c r="CP43" s="189"/>
      <c r="CQ43" s="227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49"/>
      <c r="B44" s="250"/>
      <c r="C44" s="255"/>
      <c r="D44" s="301"/>
      <c r="E44" s="251"/>
      <c r="F44" s="252"/>
      <c r="G44" s="329">
        <f t="shared" si="6"/>
      </c>
      <c r="H44" s="326">
        <f t="shared" si="7"/>
      </c>
      <c r="I44" s="267">
        <f t="shared" si="8"/>
        <v>0</v>
      </c>
      <c r="J44" s="332">
        <f t="shared" si="9"/>
        <v>0</v>
      </c>
      <c r="K44" s="271">
        <f t="shared" si="10"/>
        <v>0</v>
      </c>
      <c r="L44" s="271">
        <f t="shared" si="0"/>
        <v>0</v>
      </c>
      <c r="M44" s="209">
        <f t="shared" si="11"/>
        <v>0</v>
      </c>
      <c r="N44" s="210">
        <f t="shared" si="12"/>
        <v>0</v>
      </c>
      <c r="O44" s="274">
        <f t="shared" si="13"/>
        <v>0</v>
      </c>
      <c r="P44" s="334">
        <f t="shared" si="1"/>
        <v>0</v>
      </c>
      <c r="Q44" s="352">
        <f t="shared" si="14"/>
        <v>0</v>
      </c>
      <c r="R44" s="353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>
        <f t="shared" si="4"/>
      </c>
      <c r="AG44" s="152"/>
      <c r="AH44" s="218"/>
      <c r="AI44" s="69"/>
      <c r="AJ44" s="154"/>
      <c r="AK44" s="218"/>
      <c r="AL44" s="154"/>
      <c r="AM44" s="66"/>
      <c r="AN44" s="154"/>
      <c r="AO44" s="218"/>
      <c r="AP44" s="69"/>
      <c r="AQ44" s="154"/>
      <c r="AR44" s="218"/>
      <c r="AS44" s="154"/>
      <c r="AT44" s="66"/>
      <c r="AU44" s="154"/>
      <c r="AV44" s="218"/>
      <c r="AW44" s="69"/>
      <c r="AX44" s="154"/>
      <c r="AY44" s="218"/>
      <c r="AZ44" s="154"/>
      <c r="BA44" s="66"/>
      <c r="BB44" s="154"/>
      <c r="BC44" s="218"/>
      <c r="BD44" s="69"/>
      <c r="BE44" s="154"/>
      <c r="BF44" s="218"/>
      <c r="BG44" s="154"/>
      <c r="BH44" s="66"/>
      <c r="BI44" s="154"/>
      <c r="BJ44" s="218"/>
      <c r="BK44" s="278"/>
      <c r="BL44" s="22">
        <f t="shared" si="5"/>
      </c>
      <c r="BM44" s="240"/>
      <c r="BN44" s="219"/>
      <c r="BO44" s="161"/>
      <c r="BP44" s="73"/>
      <c r="BQ44" s="161"/>
      <c r="BR44" s="219"/>
      <c r="BS44" s="75"/>
      <c r="BT44" s="161"/>
      <c r="BU44" s="219"/>
      <c r="BV44" s="161"/>
      <c r="BW44" s="73"/>
      <c r="BX44" s="161"/>
      <c r="BY44" s="219"/>
      <c r="BZ44" s="75"/>
      <c r="CA44" s="161"/>
      <c r="CB44" s="219"/>
      <c r="CC44" s="161"/>
      <c r="CD44" s="73"/>
      <c r="CE44" s="161"/>
      <c r="CF44" s="219"/>
      <c r="CG44" s="75"/>
      <c r="CH44" s="161"/>
      <c r="CI44" s="219"/>
      <c r="CJ44" s="161"/>
      <c r="CK44" s="73"/>
      <c r="CL44" s="161"/>
      <c r="CM44" s="219"/>
      <c r="CN44" s="75"/>
      <c r="CO44" s="224"/>
      <c r="CP44" s="189"/>
      <c r="CQ44" s="227"/>
    </row>
    <row r="45" spans="1:95" s="12" customFormat="1" ht="21" customHeight="1">
      <c r="A45" s="245"/>
      <c r="B45" s="246"/>
      <c r="C45" s="256"/>
      <c r="D45" s="302"/>
      <c r="E45" s="253"/>
      <c r="F45" s="254"/>
      <c r="G45" s="327">
        <f t="shared" si="6"/>
      </c>
      <c r="H45" s="328">
        <f t="shared" si="7"/>
      </c>
      <c r="I45" s="266">
        <f t="shared" si="8"/>
        <v>0</v>
      </c>
      <c r="J45" s="319">
        <f t="shared" si="9"/>
        <v>0</v>
      </c>
      <c r="K45" s="270">
        <f t="shared" si="10"/>
        <v>0</v>
      </c>
      <c r="L45" s="270">
        <f t="shared" si="0"/>
        <v>0</v>
      </c>
      <c r="M45" s="131">
        <f t="shared" si="11"/>
        <v>0</v>
      </c>
      <c r="N45" s="132">
        <f t="shared" si="12"/>
        <v>0</v>
      </c>
      <c r="O45" s="273">
        <f t="shared" si="13"/>
        <v>0</v>
      </c>
      <c r="P45" s="333">
        <f t="shared" si="1"/>
        <v>0</v>
      </c>
      <c r="Q45" s="352">
        <f t="shared" si="14"/>
        <v>0</v>
      </c>
      <c r="R45" s="353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>
        <f t="shared" si="4"/>
      </c>
      <c r="AG45" s="152"/>
      <c r="AH45" s="218"/>
      <c r="AI45" s="69"/>
      <c r="AJ45" s="154"/>
      <c r="AK45" s="218"/>
      <c r="AL45" s="154"/>
      <c r="AM45" s="66"/>
      <c r="AN45" s="154"/>
      <c r="AO45" s="218"/>
      <c r="AP45" s="69"/>
      <c r="AQ45" s="154"/>
      <c r="AR45" s="218"/>
      <c r="AS45" s="154"/>
      <c r="AT45" s="66"/>
      <c r="AU45" s="154"/>
      <c r="AV45" s="218"/>
      <c r="AW45" s="69"/>
      <c r="AX45" s="154"/>
      <c r="AY45" s="218"/>
      <c r="AZ45" s="154"/>
      <c r="BA45" s="66"/>
      <c r="BB45" s="154"/>
      <c r="BC45" s="218"/>
      <c r="BD45" s="69"/>
      <c r="BE45" s="154"/>
      <c r="BF45" s="218"/>
      <c r="BG45" s="154"/>
      <c r="BH45" s="66"/>
      <c r="BI45" s="154"/>
      <c r="BJ45" s="218"/>
      <c r="BK45" s="278"/>
      <c r="BL45" s="22">
        <f t="shared" si="5"/>
      </c>
      <c r="BM45" s="240"/>
      <c r="BN45" s="219"/>
      <c r="BO45" s="161"/>
      <c r="BP45" s="73"/>
      <c r="BQ45" s="161"/>
      <c r="BR45" s="219"/>
      <c r="BS45" s="75"/>
      <c r="BT45" s="161"/>
      <c r="BU45" s="219"/>
      <c r="BV45" s="161"/>
      <c r="BW45" s="73"/>
      <c r="BX45" s="161"/>
      <c r="BY45" s="219"/>
      <c r="BZ45" s="75"/>
      <c r="CA45" s="161"/>
      <c r="CB45" s="219"/>
      <c r="CC45" s="161"/>
      <c r="CD45" s="73"/>
      <c r="CE45" s="161"/>
      <c r="CF45" s="219"/>
      <c r="CG45" s="75"/>
      <c r="CH45" s="161"/>
      <c r="CI45" s="219"/>
      <c r="CJ45" s="161"/>
      <c r="CK45" s="73"/>
      <c r="CL45" s="161"/>
      <c r="CM45" s="219"/>
      <c r="CN45" s="75"/>
      <c r="CO45" s="224"/>
      <c r="CP45" s="189"/>
      <c r="CQ45" s="227"/>
    </row>
    <row r="46" spans="1:102" ht="21" customHeight="1">
      <c r="A46" s="249"/>
      <c r="B46" s="250"/>
      <c r="C46" s="255"/>
      <c r="D46" s="301"/>
      <c r="E46" s="251"/>
      <c r="F46" s="252"/>
      <c r="G46" s="329">
        <f t="shared" si="6"/>
      </c>
      <c r="H46" s="326">
        <f t="shared" si="7"/>
      </c>
      <c r="I46" s="268">
        <f t="shared" si="8"/>
        <v>0</v>
      </c>
      <c r="J46" s="332">
        <f t="shared" si="9"/>
        <v>0</v>
      </c>
      <c r="K46" s="271">
        <f t="shared" si="10"/>
        <v>0</v>
      </c>
      <c r="L46" s="271">
        <f t="shared" si="0"/>
        <v>0</v>
      </c>
      <c r="M46" s="209">
        <f t="shared" si="11"/>
        <v>0</v>
      </c>
      <c r="N46" s="210">
        <f t="shared" si="12"/>
        <v>0</v>
      </c>
      <c r="O46" s="274">
        <f t="shared" si="13"/>
        <v>0</v>
      </c>
      <c r="P46" s="334">
        <f t="shared" si="1"/>
        <v>0</v>
      </c>
      <c r="Q46" s="352">
        <f t="shared" si="14"/>
        <v>0</v>
      </c>
      <c r="R46" s="353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>
        <f t="shared" si="4"/>
      </c>
      <c r="AG46" s="152"/>
      <c r="AH46" s="218"/>
      <c r="AI46" s="69"/>
      <c r="AJ46" s="154"/>
      <c r="AK46" s="218"/>
      <c r="AL46" s="154"/>
      <c r="AM46" s="66"/>
      <c r="AN46" s="154"/>
      <c r="AO46" s="218"/>
      <c r="AP46" s="69"/>
      <c r="AQ46" s="154"/>
      <c r="AR46" s="218"/>
      <c r="AS46" s="154"/>
      <c r="AT46" s="66"/>
      <c r="AU46" s="154"/>
      <c r="AV46" s="218"/>
      <c r="AW46" s="69"/>
      <c r="AX46" s="154"/>
      <c r="AY46" s="218"/>
      <c r="AZ46" s="154"/>
      <c r="BA46" s="66"/>
      <c r="BB46" s="154"/>
      <c r="BC46" s="218"/>
      <c r="BD46" s="69"/>
      <c r="BE46" s="154"/>
      <c r="BF46" s="218"/>
      <c r="BG46" s="154"/>
      <c r="BH46" s="66"/>
      <c r="BI46" s="154"/>
      <c r="BJ46" s="218"/>
      <c r="BK46" s="278"/>
      <c r="BL46" s="22">
        <f t="shared" si="5"/>
      </c>
      <c r="BM46" s="240"/>
      <c r="BN46" s="219"/>
      <c r="BO46" s="161"/>
      <c r="BP46" s="73"/>
      <c r="BQ46" s="161"/>
      <c r="BR46" s="219"/>
      <c r="BS46" s="75"/>
      <c r="BT46" s="161"/>
      <c r="BU46" s="219"/>
      <c r="BV46" s="161"/>
      <c r="BW46" s="73"/>
      <c r="BX46" s="161"/>
      <c r="BY46" s="219"/>
      <c r="BZ46" s="75"/>
      <c r="CA46" s="161"/>
      <c r="CB46" s="219"/>
      <c r="CC46" s="161"/>
      <c r="CD46" s="73"/>
      <c r="CE46" s="161"/>
      <c r="CF46" s="219"/>
      <c r="CG46" s="75"/>
      <c r="CH46" s="161"/>
      <c r="CI46" s="219"/>
      <c r="CJ46" s="161"/>
      <c r="CK46" s="73"/>
      <c r="CL46" s="161"/>
      <c r="CM46" s="219"/>
      <c r="CN46" s="75"/>
      <c r="CO46" s="224"/>
      <c r="CP46" s="189"/>
      <c r="CQ46" s="227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27">
        <f t="shared" si="6"/>
      </c>
      <c r="H47" s="328">
        <f t="shared" si="7"/>
      </c>
      <c r="I47" s="269">
        <f t="shared" si="8"/>
        <v>0</v>
      </c>
      <c r="J47" s="319">
        <f t="shared" si="9"/>
        <v>0</v>
      </c>
      <c r="K47" s="270">
        <f t="shared" si="10"/>
        <v>0</v>
      </c>
      <c r="L47" s="270">
        <f t="shared" si="0"/>
        <v>0</v>
      </c>
      <c r="M47" s="131">
        <f t="shared" si="11"/>
        <v>0</v>
      </c>
      <c r="N47" s="133">
        <f t="shared" si="12"/>
        <v>0</v>
      </c>
      <c r="O47" s="273">
        <f t="shared" si="13"/>
        <v>0</v>
      </c>
      <c r="P47" s="333">
        <f t="shared" si="1"/>
        <v>0</v>
      </c>
      <c r="Q47" s="352">
        <f t="shared" si="14"/>
        <v>0</v>
      </c>
      <c r="R47" s="353"/>
      <c r="S47" s="101">
        <f aca="true" t="shared" si="27" ref="S47:Y52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>
        <f t="shared" si="4"/>
      </c>
      <c r="AG47" s="152"/>
      <c r="AH47" s="218"/>
      <c r="AI47" s="69"/>
      <c r="AJ47" s="154"/>
      <c r="AK47" s="218"/>
      <c r="AL47" s="154"/>
      <c r="AM47" s="66"/>
      <c r="AN47" s="154"/>
      <c r="AO47" s="218"/>
      <c r="AP47" s="69"/>
      <c r="AQ47" s="154"/>
      <c r="AR47" s="218"/>
      <c r="AS47" s="154"/>
      <c r="AT47" s="66"/>
      <c r="AU47" s="154"/>
      <c r="AV47" s="218"/>
      <c r="AW47" s="69"/>
      <c r="AX47" s="154"/>
      <c r="AY47" s="218"/>
      <c r="AZ47" s="154"/>
      <c r="BA47" s="66"/>
      <c r="BB47" s="154"/>
      <c r="BC47" s="218"/>
      <c r="BD47" s="69"/>
      <c r="BE47" s="154"/>
      <c r="BF47" s="218"/>
      <c r="BG47" s="154"/>
      <c r="BH47" s="66"/>
      <c r="BI47" s="154"/>
      <c r="BJ47" s="218"/>
      <c r="BK47" s="278"/>
      <c r="BL47" s="62">
        <f t="shared" si="5"/>
      </c>
      <c r="BM47" s="240"/>
      <c r="BN47" s="219"/>
      <c r="BO47" s="161"/>
      <c r="BP47" s="73"/>
      <c r="BQ47" s="161"/>
      <c r="BR47" s="219"/>
      <c r="BS47" s="75"/>
      <c r="BT47" s="161"/>
      <c r="BU47" s="219"/>
      <c r="BV47" s="161"/>
      <c r="BW47" s="73"/>
      <c r="BX47" s="161"/>
      <c r="BY47" s="219"/>
      <c r="BZ47" s="75"/>
      <c r="CA47" s="161"/>
      <c r="CB47" s="219"/>
      <c r="CC47" s="161"/>
      <c r="CD47" s="73"/>
      <c r="CE47" s="161"/>
      <c r="CF47" s="219"/>
      <c r="CG47" s="75"/>
      <c r="CH47" s="161"/>
      <c r="CI47" s="219"/>
      <c r="CJ47" s="161"/>
      <c r="CK47" s="73"/>
      <c r="CL47" s="161"/>
      <c r="CM47" s="219"/>
      <c r="CN47" s="75"/>
      <c r="CO47" s="225"/>
      <c r="CP47" s="190"/>
      <c r="CQ47" s="228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29">
        <f t="shared" si="6"/>
      </c>
      <c r="H48" s="326">
        <f t="shared" si="7"/>
      </c>
      <c r="I48" s="268">
        <f t="shared" si="8"/>
        <v>0</v>
      </c>
      <c r="J48" s="332">
        <f t="shared" si="9"/>
        <v>0</v>
      </c>
      <c r="K48" s="271">
        <f t="shared" si="10"/>
        <v>0</v>
      </c>
      <c r="L48" s="271">
        <f t="shared" si="0"/>
        <v>0</v>
      </c>
      <c r="M48" s="209">
        <f t="shared" si="11"/>
        <v>0</v>
      </c>
      <c r="N48" s="210">
        <f t="shared" si="12"/>
        <v>0</v>
      </c>
      <c r="O48" s="274">
        <f t="shared" si="13"/>
        <v>0</v>
      </c>
      <c r="P48" s="334">
        <f t="shared" si="1"/>
        <v>0</v>
      </c>
      <c r="Q48" s="352">
        <f t="shared" si="14"/>
        <v>0</v>
      </c>
      <c r="R48" s="353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>
        <f t="shared" si="4"/>
      </c>
      <c r="AG48" s="152"/>
      <c r="AH48" s="218"/>
      <c r="AI48" s="69"/>
      <c r="AJ48" s="154"/>
      <c r="AK48" s="218"/>
      <c r="AL48" s="154"/>
      <c r="AM48" s="66"/>
      <c r="AN48" s="154"/>
      <c r="AO48" s="218"/>
      <c r="AP48" s="69"/>
      <c r="AQ48" s="154"/>
      <c r="AR48" s="218"/>
      <c r="AS48" s="154"/>
      <c r="AT48" s="66"/>
      <c r="AU48" s="154"/>
      <c r="AV48" s="218"/>
      <c r="AW48" s="69"/>
      <c r="AX48" s="154"/>
      <c r="AY48" s="218"/>
      <c r="AZ48" s="154"/>
      <c r="BA48" s="66"/>
      <c r="BB48" s="154"/>
      <c r="BC48" s="218"/>
      <c r="BD48" s="69"/>
      <c r="BE48" s="154"/>
      <c r="BF48" s="218"/>
      <c r="BG48" s="154"/>
      <c r="BH48" s="66"/>
      <c r="BI48" s="154"/>
      <c r="BJ48" s="218"/>
      <c r="BK48" s="278"/>
      <c r="BL48" s="62">
        <f t="shared" si="5"/>
      </c>
      <c r="BM48" s="240"/>
      <c r="BN48" s="219"/>
      <c r="BO48" s="161"/>
      <c r="BP48" s="73"/>
      <c r="BQ48" s="161"/>
      <c r="BR48" s="219"/>
      <c r="BS48" s="75"/>
      <c r="BT48" s="161"/>
      <c r="BU48" s="219"/>
      <c r="BV48" s="161"/>
      <c r="BW48" s="73"/>
      <c r="BX48" s="161"/>
      <c r="BY48" s="219"/>
      <c r="BZ48" s="75"/>
      <c r="CA48" s="161"/>
      <c r="CB48" s="219"/>
      <c r="CC48" s="161"/>
      <c r="CD48" s="73"/>
      <c r="CE48" s="161"/>
      <c r="CF48" s="219"/>
      <c r="CG48" s="75"/>
      <c r="CH48" s="161"/>
      <c r="CI48" s="219"/>
      <c r="CJ48" s="161"/>
      <c r="CK48" s="73"/>
      <c r="CL48" s="161"/>
      <c r="CM48" s="219"/>
      <c r="CN48" s="75"/>
      <c r="CO48" s="224"/>
      <c r="CP48" s="189"/>
      <c r="CQ48" s="227"/>
    </row>
    <row r="49" spans="1:95" ht="21" customHeight="1">
      <c r="A49" s="245"/>
      <c r="B49" s="246"/>
      <c r="C49" s="256"/>
      <c r="D49" s="302"/>
      <c r="E49" s="253"/>
      <c r="F49" s="254"/>
      <c r="G49" s="327">
        <f t="shared" si="6"/>
      </c>
      <c r="H49" s="328">
        <f t="shared" si="7"/>
      </c>
      <c r="I49" s="266">
        <f t="shared" si="8"/>
        <v>0</v>
      </c>
      <c r="J49" s="319">
        <f t="shared" si="9"/>
        <v>0</v>
      </c>
      <c r="K49" s="270">
        <f t="shared" si="10"/>
        <v>0</v>
      </c>
      <c r="L49" s="270">
        <f t="shared" si="0"/>
        <v>0</v>
      </c>
      <c r="M49" s="131">
        <f t="shared" si="11"/>
        <v>0</v>
      </c>
      <c r="N49" s="132">
        <f t="shared" si="12"/>
        <v>0</v>
      </c>
      <c r="O49" s="273">
        <f t="shared" si="13"/>
        <v>0</v>
      </c>
      <c r="P49" s="333">
        <f t="shared" si="1"/>
        <v>0</v>
      </c>
      <c r="Q49" s="352">
        <f t="shared" si="14"/>
        <v>0</v>
      </c>
      <c r="R49" s="353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>
        <f t="shared" si="4"/>
      </c>
      <c r="AG49" s="152"/>
      <c r="AH49" s="218"/>
      <c r="AI49" s="69"/>
      <c r="AJ49" s="154"/>
      <c r="AK49" s="218"/>
      <c r="AL49" s="154"/>
      <c r="AM49" s="66"/>
      <c r="AN49" s="154"/>
      <c r="AO49" s="218"/>
      <c r="AP49" s="69"/>
      <c r="AQ49" s="154"/>
      <c r="AR49" s="218"/>
      <c r="AS49" s="154"/>
      <c r="AT49" s="66"/>
      <c r="AU49" s="154"/>
      <c r="AV49" s="218"/>
      <c r="AW49" s="69"/>
      <c r="AX49" s="154"/>
      <c r="AY49" s="218"/>
      <c r="AZ49" s="154"/>
      <c r="BA49" s="66"/>
      <c r="BB49" s="154"/>
      <c r="BC49" s="218"/>
      <c r="BD49" s="69"/>
      <c r="BE49" s="154"/>
      <c r="BF49" s="220"/>
      <c r="BG49" s="156"/>
      <c r="BH49" s="67"/>
      <c r="BI49" s="156"/>
      <c r="BJ49" s="220"/>
      <c r="BK49" s="279"/>
      <c r="BL49" s="22">
        <f t="shared" si="5"/>
      </c>
      <c r="BM49" s="241"/>
      <c r="BN49" s="222"/>
      <c r="BO49" s="162"/>
      <c r="BP49" s="74"/>
      <c r="BQ49" s="162"/>
      <c r="BR49" s="222"/>
      <c r="BS49" s="72"/>
      <c r="BT49" s="162"/>
      <c r="BU49" s="222"/>
      <c r="BV49" s="162"/>
      <c r="BW49" s="74"/>
      <c r="BX49" s="162"/>
      <c r="BY49" s="222"/>
      <c r="BZ49" s="72"/>
      <c r="CA49" s="162"/>
      <c r="CB49" s="222"/>
      <c r="CC49" s="162"/>
      <c r="CD49" s="74"/>
      <c r="CE49" s="162"/>
      <c r="CF49" s="222"/>
      <c r="CG49" s="72"/>
      <c r="CH49" s="162"/>
      <c r="CI49" s="222"/>
      <c r="CJ49" s="162"/>
      <c r="CK49" s="74"/>
      <c r="CL49" s="162"/>
      <c r="CM49" s="222"/>
      <c r="CN49" s="72"/>
      <c r="CO49" s="224"/>
      <c r="CP49" s="189"/>
      <c r="CQ49" s="227"/>
    </row>
    <row r="50" spans="1:95" ht="21" customHeight="1">
      <c r="A50" s="249"/>
      <c r="B50" s="250"/>
      <c r="C50" s="255"/>
      <c r="D50" s="301"/>
      <c r="E50" s="251"/>
      <c r="F50" s="252"/>
      <c r="G50" s="329">
        <f t="shared" si="6"/>
      </c>
      <c r="H50" s="326">
        <f t="shared" si="7"/>
      </c>
      <c r="I50" s="267">
        <f t="shared" si="8"/>
        <v>0</v>
      </c>
      <c r="J50" s="332">
        <f t="shared" si="9"/>
        <v>0</v>
      </c>
      <c r="K50" s="271">
        <f t="shared" si="10"/>
        <v>0</v>
      </c>
      <c r="L50" s="271">
        <f t="shared" si="0"/>
        <v>0</v>
      </c>
      <c r="M50" s="209">
        <f t="shared" si="11"/>
        <v>0</v>
      </c>
      <c r="N50" s="210">
        <f t="shared" si="12"/>
        <v>0</v>
      </c>
      <c r="O50" s="274">
        <f t="shared" si="13"/>
        <v>0</v>
      </c>
      <c r="P50" s="334">
        <f t="shared" si="1"/>
        <v>0</v>
      </c>
      <c r="Q50" s="352">
        <f t="shared" si="14"/>
        <v>0</v>
      </c>
      <c r="R50" s="353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si="15"/>
        <v>0</v>
      </c>
      <c r="AA50" s="105">
        <f t="shared" si="16"/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22">
        <f t="shared" si="4"/>
      </c>
      <c r="AG50" s="152"/>
      <c r="AH50" s="218"/>
      <c r="AI50" s="69"/>
      <c r="AJ50" s="154"/>
      <c r="AK50" s="218"/>
      <c r="AL50" s="154"/>
      <c r="AM50" s="66"/>
      <c r="AN50" s="154"/>
      <c r="AO50" s="218"/>
      <c r="AP50" s="69"/>
      <c r="AQ50" s="154"/>
      <c r="AR50" s="218"/>
      <c r="AS50" s="154"/>
      <c r="AT50" s="66"/>
      <c r="AU50" s="154"/>
      <c r="AV50" s="218"/>
      <c r="AW50" s="69"/>
      <c r="AX50" s="154"/>
      <c r="AY50" s="218"/>
      <c r="AZ50" s="154"/>
      <c r="BA50" s="66"/>
      <c r="BB50" s="154"/>
      <c r="BC50" s="218"/>
      <c r="BD50" s="69"/>
      <c r="BE50" s="154"/>
      <c r="BF50" s="218"/>
      <c r="BG50" s="154"/>
      <c r="BH50" s="66"/>
      <c r="BI50" s="154"/>
      <c r="BJ50" s="218"/>
      <c r="BK50" s="278"/>
      <c r="BL50" s="22">
        <f t="shared" si="5"/>
      </c>
      <c r="BM50" s="240"/>
      <c r="BN50" s="219"/>
      <c r="BO50" s="161"/>
      <c r="BP50" s="73"/>
      <c r="BQ50" s="161"/>
      <c r="BR50" s="219"/>
      <c r="BS50" s="75"/>
      <c r="BT50" s="161"/>
      <c r="BU50" s="219"/>
      <c r="BV50" s="161"/>
      <c r="BW50" s="73"/>
      <c r="BX50" s="161"/>
      <c r="BY50" s="219"/>
      <c r="BZ50" s="75"/>
      <c r="CA50" s="161"/>
      <c r="CB50" s="219"/>
      <c r="CC50" s="161"/>
      <c r="CD50" s="73"/>
      <c r="CE50" s="161"/>
      <c r="CF50" s="219"/>
      <c r="CG50" s="75"/>
      <c r="CH50" s="161"/>
      <c r="CI50" s="219"/>
      <c r="CJ50" s="161"/>
      <c r="CK50" s="73"/>
      <c r="CL50" s="161"/>
      <c r="CM50" s="219"/>
      <c r="CN50" s="75"/>
      <c r="CO50" s="224"/>
      <c r="CP50" s="189"/>
      <c r="CQ50" s="227"/>
    </row>
    <row r="51" spans="1:102" s="12" customFormat="1" ht="21" customHeight="1">
      <c r="A51" s="245"/>
      <c r="B51" s="246"/>
      <c r="C51" s="256"/>
      <c r="D51" s="302"/>
      <c r="E51" s="253"/>
      <c r="F51" s="254"/>
      <c r="G51" s="327">
        <f t="shared" si="6"/>
      </c>
      <c r="H51" s="328">
        <f t="shared" si="7"/>
      </c>
      <c r="I51" s="266">
        <f t="shared" si="8"/>
        <v>0</v>
      </c>
      <c r="J51" s="319">
        <f t="shared" si="9"/>
        <v>0</v>
      </c>
      <c r="K51" s="270">
        <f t="shared" si="10"/>
        <v>0</v>
      </c>
      <c r="L51" s="270">
        <f t="shared" si="0"/>
        <v>0</v>
      </c>
      <c r="M51" s="131">
        <f t="shared" si="11"/>
        <v>0</v>
      </c>
      <c r="N51" s="132">
        <f t="shared" si="12"/>
        <v>0</v>
      </c>
      <c r="O51" s="273">
        <f t="shared" si="13"/>
        <v>0</v>
      </c>
      <c r="P51" s="333">
        <f t="shared" si="1"/>
        <v>0</v>
      </c>
      <c r="Q51" s="352">
        <f t="shared" si="14"/>
        <v>0</v>
      </c>
      <c r="R51" s="353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15"/>
        <v>0</v>
      </c>
      <c r="AA51" s="105">
        <f t="shared" si="16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22">
        <f t="shared" si="4"/>
      </c>
      <c r="AG51" s="152"/>
      <c r="AH51" s="218"/>
      <c r="AI51" s="69"/>
      <c r="AJ51" s="154"/>
      <c r="AK51" s="218"/>
      <c r="AL51" s="154"/>
      <c r="AM51" s="66"/>
      <c r="AN51" s="154"/>
      <c r="AO51" s="218"/>
      <c r="AP51" s="69"/>
      <c r="AQ51" s="154"/>
      <c r="AR51" s="218"/>
      <c r="AS51" s="154"/>
      <c r="AT51" s="66"/>
      <c r="AU51" s="154"/>
      <c r="AV51" s="218"/>
      <c r="AW51" s="69"/>
      <c r="AX51" s="154"/>
      <c r="AY51" s="218"/>
      <c r="AZ51" s="154"/>
      <c r="BA51" s="66"/>
      <c r="BB51" s="154"/>
      <c r="BC51" s="218"/>
      <c r="BD51" s="69"/>
      <c r="BE51" s="154"/>
      <c r="BF51" s="218"/>
      <c r="BG51" s="154"/>
      <c r="BH51" s="66"/>
      <c r="BI51" s="154"/>
      <c r="BJ51" s="218"/>
      <c r="BK51" s="278"/>
      <c r="BL51" s="22">
        <f t="shared" si="5"/>
      </c>
      <c r="BM51" s="240"/>
      <c r="BN51" s="219"/>
      <c r="BO51" s="161"/>
      <c r="BP51" s="73"/>
      <c r="BQ51" s="161"/>
      <c r="BR51" s="219"/>
      <c r="BS51" s="75"/>
      <c r="BT51" s="161"/>
      <c r="BU51" s="219"/>
      <c r="BV51" s="161"/>
      <c r="BW51" s="73"/>
      <c r="BX51" s="161"/>
      <c r="BY51" s="219"/>
      <c r="BZ51" s="75"/>
      <c r="CA51" s="161"/>
      <c r="CB51" s="219"/>
      <c r="CC51" s="161"/>
      <c r="CD51" s="73"/>
      <c r="CE51" s="161"/>
      <c r="CF51" s="219"/>
      <c r="CG51" s="75"/>
      <c r="CH51" s="161"/>
      <c r="CI51" s="219"/>
      <c r="CJ51" s="161"/>
      <c r="CK51" s="73"/>
      <c r="CL51" s="161"/>
      <c r="CM51" s="219"/>
      <c r="CN51" s="75"/>
      <c r="CO51" s="224"/>
      <c r="CP51" s="189"/>
      <c r="CQ51" s="227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29">
        <f t="shared" si="6"/>
      </c>
      <c r="H52" s="326">
        <f t="shared" si="7"/>
      </c>
      <c r="I52" s="268">
        <f t="shared" si="8"/>
        <v>0</v>
      </c>
      <c r="J52" s="332">
        <f t="shared" si="9"/>
        <v>0</v>
      </c>
      <c r="K52" s="271">
        <f t="shared" si="10"/>
        <v>0</v>
      </c>
      <c r="L52" s="271">
        <f t="shared" si="0"/>
        <v>0</v>
      </c>
      <c r="M52" s="209">
        <f t="shared" si="11"/>
        <v>0</v>
      </c>
      <c r="N52" s="210">
        <f t="shared" si="12"/>
        <v>0</v>
      </c>
      <c r="O52" s="274">
        <f t="shared" si="13"/>
        <v>0</v>
      </c>
      <c r="P52" s="334">
        <f t="shared" si="1"/>
        <v>0</v>
      </c>
      <c r="Q52" s="352">
        <f t="shared" si="14"/>
        <v>0</v>
      </c>
      <c r="R52" s="353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15"/>
        <v>0</v>
      </c>
      <c r="AA52" s="105">
        <f t="shared" si="16"/>
        <v>0</v>
      </c>
      <c r="AB52" s="104">
        <f t="shared" si="3"/>
        <v>0</v>
      </c>
      <c r="AC52" s="110">
        <f t="shared" si="3"/>
        <v>0</v>
      </c>
      <c r="AD52" s="110">
        <f t="shared" si="3"/>
        <v>0</v>
      </c>
      <c r="AE52" s="111">
        <f t="shared" si="3"/>
        <v>0</v>
      </c>
      <c r="AF52" s="22">
        <f t="shared" si="4"/>
      </c>
      <c r="AG52" s="152"/>
      <c r="AH52" s="218"/>
      <c r="AI52" s="69"/>
      <c r="AJ52" s="154"/>
      <c r="AK52" s="218"/>
      <c r="AL52" s="154"/>
      <c r="AM52" s="66"/>
      <c r="AN52" s="154"/>
      <c r="AO52" s="218"/>
      <c r="AP52" s="69"/>
      <c r="AQ52" s="154"/>
      <c r="AR52" s="218"/>
      <c r="AS52" s="154"/>
      <c r="AT52" s="66"/>
      <c r="AU52" s="154"/>
      <c r="AV52" s="218"/>
      <c r="AW52" s="69"/>
      <c r="AX52" s="154"/>
      <c r="AY52" s="218"/>
      <c r="AZ52" s="154"/>
      <c r="BA52" s="66"/>
      <c r="BB52" s="154"/>
      <c r="BC52" s="218"/>
      <c r="BD52" s="69"/>
      <c r="BE52" s="154"/>
      <c r="BF52" s="218"/>
      <c r="BG52" s="154"/>
      <c r="BH52" s="66"/>
      <c r="BI52" s="154"/>
      <c r="BJ52" s="218"/>
      <c r="BK52" s="278"/>
      <c r="BL52" s="22">
        <f t="shared" si="5"/>
      </c>
      <c r="BM52" s="240"/>
      <c r="BN52" s="219"/>
      <c r="BO52" s="161"/>
      <c r="BP52" s="73"/>
      <c r="BQ52" s="161"/>
      <c r="BR52" s="219"/>
      <c r="BS52" s="75"/>
      <c r="BT52" s="161"/>
      <c r="BU52" s="219"/>
      <c r="BV52" s="161"/>
      <c r="BW52" s="73"/>
      <c r="BX52" s="161"/>
      <c r="BY52" s="219"/>
      <c r="BZ52" s="75"/>
      <c r="CA52" s="161"/>
      <c r="CB52" s="219"/>
      <c r="CC52" s="161"/>
      <c r="CD52" s="73"/>
      <c r="CE52" s="161"/>
      <c r="CF52" s="219"/>
      <c r="CG52" s="75"/>
      <c r="CH52" s="161"/>
      <c r="CI52" s="219"/>
      <c r="CJ52" s="161"/>
      <c r="CK52" s="73"/>
      <c r="CL52" s="161"/>
      <c r="CM52" s="219"/>
      <c r="CN52" s="75"/>
      <c r="CO52" s="224"/>
      <c r="CP52" s="189"/>
      <c r="CQ52" s="227"/>
      <c r="CX52" s="12"/>
    </row>
    <row r="53" spans="1:95" ht="6.75" customHeight="1" thickBot="1">
      <c r="A53" s="23"/>
      <c r="B53" s="24"/>
      <c r="C53" s="41"/>
      <c r="D53" s="25"/>
      <c r="E53" s="42"/>
      <c r="F53" s="26"/>
      <c r="G53" s="330"/>
      <c r="H53" s="331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206"/>
      <c r="H54" s="206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195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>SUM(Z23:Z53)</f>
        <v>0</v>
      </c>
      <c r="AA54" s="126">
        <f t="shared" si="28"/>
        <v>1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 aca="true" t="shared" si="29" ref="AG54:BK54"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 t="shared" si="29"/>
      </c>
      <c r="AI54" s="135">
        <f t="shared" si="29"/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 t="shared" si="29"/>
      </c>
      <c r="AP54" s="135">
        <f t="shared" si="29"/>
      </c>
      <c r="AQ54" s="135">
        <f t="shared" si="29"/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 t="shared" si="29"/>
      </c>
      <c r="BD54" s="135">
        <f t="shared" si="29"/>
      </c>
      <c r="BE54" s="135">
        <f t="shared" si="29"/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 t="shared" si="29"/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195"/>
      <c r="H55" s="195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>
        <f>IF(COUNTIF(AG54:BK54,"X")=0,"","ERREUR DE VALEUR DANS LA COLONNE AVEC X")</f>
      </c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>
        <f>IF(COUNTIF(BM54:CQ54,"X")=0,"","ERREUR DE VALEUR DANS LA COLONNE AVEC X")</f>
      </c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195"/>
      <c r="H56" s="195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195"/>
      <c r="H57" s="195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="3" customFormat="1" ht="13.5" hidden="1">
      <c r="A64" s="3" t="s">
        <v>83</v>
      </c>
    </row>
    <row r="65" s="3" customFormat="1" ht="13.5" hidden="1">
      <c r="A65" s="3" t="s">
        <v>88</v>
      </c>
    </row>
    <row r="66" s="3" customFormat="1" ht="13.5" hidden="1">
      <c r="A66" s="3" t="s">
        <v>84</v>
      </c>
    </row>
    <row r="67" s="3" customFormat="1" ht="13.5" hidden="1">
      <c r="A67" s="3" t="s">
        <v>85</v>
      </c>
    </row>
    <row r="68" s="3" customFormat="1" ht="13.5" hidden="1">
      <c r="A68" s="3" t="s">
        <v>86</v>
      </c>
    </row>
    <row r="69" s="3" customFormat="1" ht="13.5" hidden="1">
      <c r="A69" s="3" t="s">
        <v>87</v>
      </c>
    </row>
  </sheetData>
  <sheetProtection password="C176" sheet="1" selectLockedCells="1" sort="0"/>
  <mergeCells count="132">
    <mergeCell ref="AM12:AR12"/>
    <mergeCell ref="BN12:BQ12"/>
    <mergeCell ref="BN8:BZ8"/>
    <mergeCell ref="A9:C9"/>
    <mergeCell ref="E9:R9"/>
    <mergeCell ref="A11:C11"/>
    <mergeCell ref="D11:D14"/>
    <mergeCell ref="E11:F11"/>
    <mergeCell ref="J11:N11"/>
    <mergeCell ref="C21:C22"/>
    <mergeCell ref="F7:R7"/>
    <mergeCell ref="AH7:AT7"/>
    <mergeCell ref="BN7:BZ7"/>
    <mergeCell ref="AH8:AT8"/>
    <mergeCell ref="A5:B5"/>
    <mergeCell ref="F5:R5"/>
    <mergeCell ref="AH5:AT5"/>
    <mergeCell ref="BN5:BZ5"/>
    <mergeCell ref="F6:R6"/>
    <mergeCell ref="G13:O13"/>
    <mergeCell ref="G14:J14"/>
    <mergeCell ref="A3:B3"/>
    <mergeCell ref="F3:R4"/>
    <mergeCell ref="AH3:AT4"/>
    <mergeCell ref="BN3:BZ4"/>
    <mergeCell ref="A4:B4"/>
    <mergeCell ref="AH6:AT6"/>
    <mergeCell ref="BN6:BZ6"/>
    <mergeCell ref="AH12:AK12"/>
    <mergeCell ref="A13:C13"/>
    <mergeCell ref="E13:F13"/>
    <mergeCell ref="M12:R12"/>
    <mergeCell ref="G15:R15"/>
    <mergeCell ref="G16:R16"/>
    <mergeCell ref="P13:R13"/>
    <mergeCell ref="A14:C14"/>
    <mergeCell ref="E14:F14"/>
    <mergeCell ref="P14:R14"/>
    <mergeCell ref="K14:O14"/>
    <mergeCell ref="BS12:BX12"/>
    <mergeCell ref="A10:C10"/>
    <mergeCell ref="E10:F10"/>
    <mergeCell ref="J10:N10"/>
    <mergeCell ref="AH10:AQ10"/>
    <mergeCell ref="BN10:BW10"/>
    <mergeCell ref="A12:C12"/>
    <mergeCell ref="G10:I10"/>
    <mergeCell ref="G11:I11"/>
    <mergeCell ref="G12:L12"/>
    <mergeCell ref="AH18:AN18"/>
    <mergeCell ref="A15:C15"/>
    <mergeCell ref="E15:F15"/>
    <mergeCell ref="AH15:AN15"/>
    <mergeCell ref="A16:C16"/>
    <mergeCell ref="E16:F16"/>
    <mergeCell ref="AH16:AN16"/>
    <mergeCell ref="G17:I17"/>
    <mergeCell ref="G18:I18"/>
    <mergeCell ref="AH17:AN17"/>
    <mergeCell ref="Z20:Z22"/>
    <mergeCell ref="G21:G22"/>
    <mergeCell ref="H21:H22"/>
    <mergeCell ref="A17:C17"/>
    <mergeCell ref="E17:F17"/>
    <mergeCell ref="Q17:R17"/>
    <mergeCell ref="A19:C19"/>
    <mergeCell ref="D21:F21"/>
    <mergeCell ref="Q18:R18"/>
    <mergeCell ref="E18:F18"/>
    <mergeCell ref="AH19:AN19"/>
    <mergeCell ref="I20:P20"/>
    <mergeCell ref="Q20:R20"/>
    <mergeCell ref="S20:U20"/>
    <mergeCell ref="V20:Y20"/>
    <mergeCell ref="AA20:AA22"/>
    <mergeCell ref="AB20:AE20"/>
    <mergeCell ref="I21:J21"/>
    <mergeCell ref="K21:K22"/>
    <mergeCell ref="L21:L22"/>
    <mergeCell ref="Q28:R28"/>
    <mergeCell ref="Q29:R29"/>
    <mergeCell ref="Q24:R24"/>
    <mergeCell ref="Q25:R25"/>
    <mergeCell ref="Q26:R26"/>
    <mergeCell ref="M21:P21"/>
    <mergeCell ref="Q21:R21"/>
    <mergeCell ref="Q22:R22"/>
    <mergeCell ref="Q23:R23"/>
    <mergeCell ref="Q27:R27"/>
    <mergeCell ref="O54:P55"/>
    <mergeCell ref="Q54:R55"/>
    <mergeCell ref="AG55:AI55"/>
    <mergeCell ref="AJ55:AJ56"/>
    <mergeCell ref="AK55:AK56"/>
    <mergeCell ref="AL55:AO55"/>
    <mergeCell ref="O56:R57"/>
    <mergeCell ref="BZ57:CD57"/>
    <mergeCell ref="CE57:CG57"/>
    <mergeCell ref="AP55:AS55"/>
    <mergeCell ref="BM55:BO55"/>
    <mergeCell ref="BP55:BP56"/>
    <mergeCell ref="BQ55:BQ56"/>
    <mergeCell ref="BR55:BU55"/>
    <mergeCell ref="BV55:BY55"/>
    <mergeCell ref="AT57:AX57"/>
    <mergeCell ref="AY57:BA57"/>
    <mergeCell ref="Q50:R50"/>
    <mergeCell ref="Q51:R51"/>
    <mergeCell ref="Q52:R52"/>
    <mergeCell ref="Q47:R47"/>
    <mergeCell ref="Q48:R48"/>
    <mergeCell ref="Q49:R49"/>
    <mergeCell ref="Q44:R44"/>
    <mergeCell ref="Q45:R45"/>
    <mergeCell ref="Q46:R46"/>
    <mergeCell ref="Q41:R41"/>
    <mergeCell ref="Q30:R30"/>
    <mergeCell ref="Q31:R31"/>
    <mergeCell ref="Q32:R32"/>
    <mergeCell ref="Q34:R34"/>
    <mergeCell ref="Q35:R35"/>
    <mergeCell ref="Q33:R33"/>
    <mergeCell ref="A1:R1"/>
    <mergeCell ref="A2:R2"/>
    <mergeCell ref="I57:J57"/>
    <mergeCell ref="Q42:R42"/>
    <mergeCell ref="Q43:R43"/>
    <mergeCell ref="Q36:R36"/>
    <mergeCell ref="Q37:R37"/>
    <mergeCell ref="Q38:R38"/>
    <mergeCell ref="Q39:R39"/>
    <mergeCell ref="Q40:R40"/>
  </mergeCells>
  <dataValidations count="1"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69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31.5" customHeight="1">
      <c r="A2" s="358" t="s">
        <v>95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6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492">
        <f>IF('janvier-février'!A5="","",'janvier-février'!A5)</f>
      </c>
      <c r="B5" s="492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81">
        <f>IF('janvier-février'!A10="","",'janvier-février'!A10)</f>
      </c>
      <c r="B10" s="482"/>
      <c r="C10" s="483"/>
      <c r="D10" s="9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93">
        <f>IF('janvier-février'!A11="","",'janvier-février'!A11)</f>
      </c>
      <c r="B11" s="494"/>
      <c r="C11" s="495"/>
      <c r="D11" s="496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84">
        <f>IF('janvier-février'!A12="","",'janvier-février'!A12)</f>
      </c>
      <c r="B12" s="485"/>
      <c r="C12" s="486"/>
      <c r="D12" s="496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87">
        <f>IF('janvier-février'!A13="","",'janvier-février'!A13)</f>
      </c>
      <c r="B13" s="500"/>
      <c r="C13" s="501"/>
      <c r="D13" s="496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96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0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97">
        <f>IF('janvier-février'!A15="","",'janvier-février'!A15)</f>
      </c>
      <c r="B15" s="498"/>
      <c r="C15" s="499"/>
      <c r="D15" s="307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6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97" t="str">
        <f>IF('janvier-février'!A17="","",'janvier-février'!A17)</f>
        <v>CH</v>
      </c>
      <c r="B17" s="498"/>
      <c r="C17" s="499"/>
      <c r="D17" s="307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29"/>
      <c r="B18" s="146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105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106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80"/>
      <c r="B21" s="281"/>
      <c r="C21" s="490" t="s">
        <v>80</v>
      </c>
      <c r="D21" s="478" t="s">
        <v>82</v>
      </c>
      <c r="E21" s="479"/>
      <c r="F21" s="480"/>
      <c r="G21" s="456" t="s">
        <v>125</v>
      </c>
      <c r="H21" s="458" t="s">
        <v>126</v>
      </c>
      <c r="I21" s="451" t="s">
        <v>77</v>
      </c>
      <c r="J21" s="452"/>
      <c r="K21" s="454" t="s">
        <v>102</v>
      </c>
      <c r="L21" s="454" t="s">
        <v>101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82" t="s">
        <v>1</v>
      </c>
      <c r="B22" s="283" t="s">
        <v>2</v>
      </c>
      <c r="C22" s="491"/>
      <c r="D22" s="309" t="s">
        <v>81</v>
      </c>
      <c r="E22" s="283" t="s">
        <v>30</v>
      </c>
      <c r="F22" s="284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1">
        <v>1</v>
      </c>
      <c r="AH22" s="217">
        <v>2</v>
      </c>
      <c r="AI22" s="153">
        <v>3</v>
      </c>
      <c r="AJ22" s="217">
        <v>4</v>
      </c>
      <c r="AK22" s="68">
        <v>5</v>
      </c>
      <c r="AL22" s="217">
        <v>6</v>
      </c>
      <c r="AM22" s="153">
        <v>7</v>
      </c>
      <c r="AN22" s="217">
        <v>8</v>
      </c>
      <c r="AO22" s="153">
        <v>9</v>
      </c>
      <c r="AP22" s="217">
        <v>10</v>
      </c>
      <c r="AQ22" s="153">
        <v>11</v>
      </c>
      <c r="AR22" s="68">
        <v>12</v>
      </c>
      <c r="AS22" s="217">
        <v>13</v>
      </c>
      <c r="AT22" s="153">
        <v>14</v>
      </c>
      <c r="AU22" s="217">
        <v>15</v>
      </c>
      <c r="AV22" s="153">
        <v>16</v>
      </c>
      <c r="AW22" s="217">
        <v>17</v>
      </c>
      <c r="AX22" s="153">
        <v>18</v>
      </c>
      <c r="AY22" s="68">
        <v>19</v>
      </c>
      <c r="AZ22" s="217">
        <v>20</v>
      </c>
      <c r="BA22" s="153">
        <v>21</v>
      </c>
      <c r="BB22" s="217">
        <v>22</v>
      </c>
      <c r="BC22" s="153">
        <v>23</v>
      </c>
      <c r="BD22" s="217">
        <v>24</v>
      </c>
      <c r="BE22" s="153">
        <v>25</v>
      </c>
      <c r="BF22" s="68">
        <v>26</v>
      </c>
      <c r="BG22" s="217">
        <v>27</v>
      </c>
      <c r="BH22" s="153">
        <v>28</v>
      </c>
      <c r="BI22" s="217">
        <v>29</v>
      </c>
      <c r="BJ22" s="153">
        <v>30</v>
      </c>
      <c r="BK22" s="230">
        <v>31</v>
      </c>
      <c r="BL22" s="21" t="s">
        <v>36</v>
      </c>
      <c r="BM22" s="157">
        <v>1</v>
      </c>
      <c r="BN22" s="71">
        <v>2</v>
      </c>
      <c r="BO22" s="221">
        <v>3</v>
      </c>
      <c r="BP22" s="160">
        <v>4</v>
      </c>
      <c r="BQ22" s="221">
        <v>5</v>
      </c>
      <c r="BR22" s="160">
        <v>6</v>
      </c>
      <c r="BS22" s="221">
        <v>7</v>
      </c>
      <c r="BT22" s="160">
        <v>8</v>
      </c>
      <c r="BU22" s="71">
        <v>9</v>
      </c>
      <c r="BV22" s="221">
        <v>10</v>
      </c>
      <c r="BW22" s="160">
        <v>11</v>
      </c>
      <c r="BX22" s="221">
        <v>12</v>
      </c>
      <c r="BY22" s="160">
        <v>13</v>
      </c>
      <c r="BZ22" s="221">
        <v>14</v>
      </c>
      <c r="CA22" s="160">
        <v>15</v>
      </c>
      <c r="CB22" s="71">
        <v>16</v>
      </c>
      <c r="CC22" s="221">
        <v>17</v>
      </c>
      <c r="CD22" s="160">
        <v>18</v>
      </c>
      <c r="CE22" s="221">
        <v>19</v>
      </c>
      <c r="CF22" s="160">
        <v>20</v>
      </c>
      <c r="CG22" s="221">
        <v>21</v>
      </c>
      <c r="CH22" s="160">
        <v>22</v>
      </c>
      <c r="CI22" s="71">
        <v>23</v>
      </c>
      <c r="CJ22" s="221">
        <v>24</v>
      </c>
      <c r="CK22" s="160">
        <v>25</v>
      </c>
      <c r="CL22" s="221">
        <v>26</v>
      </c>
      <c r="CM22" s="160">
        <v>27</v>
      </c>
      <c r="CN22" s="221">
        <v>28</v>
      </c>
      <c r="CO22" s="188">
        <v>29</v>
      </c>
      <c r="CP22" s="138">
        <v>30</v>
      </c>
      <c r="CQ22" s="233"/>
    </row>
    <row r="23" spans="1:102" s="12" customFormat="1" ht="21" customHeight="1">
      <c r="A23" s="245"/>
      <c r="B23" s="246"/>
      <c r="C23" s="256"/>
      <c r="D23" s="304"/>
      <c r="E23" s="247"/>
      <c r="F23" s="248"/>
      <c r="G23" s="335">
        <f>IF(COUNTA(AG23:BK23)&gt;0,"O","")</f>
      </c>
      <c r="H23" s="336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 aca="true" t="shared" si="0" ref="L23:L52">AA23</f>
        <v>0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1" ref="P23:P52">V23*130+W23*70+X23*50+Y23*40+AB23*65+AC23*46.7+AD23*37.5+AE23*32</f>
        <v>0</v>
      </c>
      <c r="Q23" s="352">
        <f>J23+P23+Z23*130+AA23*195</f>
        <v>0</v>
      </c>
      <c r="R23" s="353"/>
      <c r="S23" s="101">
        <f aca="true" t="shared" si="2" ref="S23:Y40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3" ref="AB23:AE52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>
        <f aca="true" t="shared" si="4" ref="AF23:AF52">IF(OR(A23="",B23=""),"",A23&amp;" "&amp;B23)</f>
      </c>
      <c r="AG23" s="152"/>
      <c r="AH23" s="218"/>
      <c r="AI23" s="154"/>
      <c r="AJ23" s="218"/>
      <c r="AK23" s="69"/>
      <c r="AL23" s="219"/>
      <c r="AM23" s="155"/>
      <c r="AN23" s="219"/>
      <c r="AO23" s="155"/>
      <c r="AP23" s="219"/>
      <c r="AQ23" s="155"/>
      <c r="AR23" s="75"/>
      <c r="AS23" s="219"/>
      <c r="AT23" s="155"/>
      <c r="AU23" s="219"/>
      <c r="AV23" s="155"/>
      <c r="AW23" s="219"/>
      <c r="AX23" s="155"/>
      <c r="AY23" s="75"/>
      <c r="AZ23" s="219"/>
      <c r="BA23" s="154"/>
      <c r="BB23" s="218"/>
      <c r="BC23" s="154"/>
      <c r="BD23" s="218"/>
      <c r="BE23" s="154"/>
      <c r="BF23" s="69"/>
      <c r="BG23" s="218"/>
      <c r="BH23" s="154"/>
      <c r="BI23" s="218"/>
      <c r="BJ23" s="154"/>
      <c r="BK23" s="231"/>
      <c r="BL23" s="62">
        <f aca="true" t="shared" si="5" ref="BL23:BL52">IF(OR(A23="",B23=""),"",A23&amp;" "&amp;B23)</f>
      </c>
      <c r="BM23" s="158"/>
      <c r="BN23" s="75"/>
      <c r="BO23" s="219"/>
      <c r="BP23" s="161"/>
      <c r="BQ23" s="219"/>
      <c r="BR23" s="161"/>
      <c r="BS23" s="219"/>
      <c r="BT23" s="161"/>
      <c r="BU23" s="75"/>
      <c r="BV23" s="219"/>
      <c r="BW23" s="161"/>
      <c r="BX23" s="219"/>
      <c r="BY23" s="161"/>
      <c r="BZ23" s="219"/>
      <c r="CA23" s="161"/>
      <c r="CB23" s="75"/>
      <c r="CC23" s="219"/>
      <c r="CD23" s="161"/>
      <c r="CE23" s="219"/>
      <c r="CF23" s="161"/>
      <c r="CG23" s="219"/>
      <c r="CH23" s="161"/>
      <c r="CI23" s="75"/>
      <c r="CJ23" s="219"/>
      <c r="CK23" s="161"/>
      <c r="CL23" s="219"/>
      <c r="CM23" s="161"/>
      <c r="CN23" s="219"/>
      <c r="CO23" s="189"/>
      <c r="CP23" s="139"/>
      <c r="CQ23" s="234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37">
        <f aca="true" t="shared" si="6" ref="G24:G52">IF(COUNTA(AG24:BK24)&gt;0,"O","")</f>
      </c>
      <c r="H24" s="338">
        <f aca="true" t="shared" si="7" ref="H24:H52">IF(COUNTA(BM24:CK24)&gt;0,"O","")</f>
      </c>
      <c r="I24" s="267">
        <f aca="true" t="shared" si="8" ref="I24:I52">S24*30+T24*45+U24*60</f>
        <v>0</v>
      </c>
      <c r="J24" s="332">
        <f aca="true" t="shared" si="9" ref="J24:J52">S24*65+T24*97.5+U24*130</f>
        <v>0</v>
      </c>
      <c r="K24" s="271">
        <f aca="true" t="shared" si="10" ref="K24:K52">Z24</f>
        <v>0</v>
      </c>
      <c r="L24" s="271">
        <f t="shared" si="0"/>
        <v>0</v>
      </c>
      <c r="M24" s="209">
        <f aca="true" t="shared" si="11" ref="M24:M52">V24+W24+X24+Y24</f>
        <v>0</v>
      </c>
      <c r="N24" s="210">
        <f aca="true" t="shared" si="12" ref="N24:N52">AB24+AC24+AD24+AE24</f>
        <v>0</v>
      </c>
      <c r="O24" s="274">
        <f aca="true" t="shared" si="13" ref="O24:O52">SUM(M24:N24)*60</f>
        <v>0</v>
      </c>
      <c r="P24" s="334">
        <f t="shared" si="1"/>
        <v>0</v>
      </c>
      <c r="Q24" s="352">
        <f aca="true" t="shared" si="14" ref="Q24:Q52">J24+P24+Z24*130+AA24*195</f>
        <v>0</v>
      </c>
      <c r="R24" s="353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aca="true" t="shared" si="15" ref="Z24:Z52">COUNTIF(AG24:CQ24,"RS")</f>
        <v>0</v>
      </c>
      <c r="AA24" s="105">
        <f aca="true" t="shared" si="16" ref="AA24:AA52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>
        <f t="shared" si="4"/>
      </c>
      <c r="AG24" s="152"/>
      <c r="AH24" s="218"/>
      <c r="AI24" s="154"/>
      <c r="AJ24" s="218"/>
      <c r="AK24" s="69"/>
      <c r="AL24" s="219"/>
      <c r="AM24" s="155"/>
      <c r="AN24" s="219"/>
      <c r="AO24" s="155"/>
      <c r="AP24" s="219"/>
      <c r="AQ24" s="155"/>
      <c r="AR24" s="75"/>
      <c r="AS24" s="219"/>
      <c r="AT24" s="155"/>
      <c r="AU24" s="219"/>
      <c r="AV24" s="155"/>
      <c r="AW24" s="219"/>
      <c r="AX24" s="155"/>
      <c r="AY24" s="75"/>
      <c r="AZ24" s="219"/>
      <c r="BA24" s="154"/>
      <c r="BB24" s="218"/>
      <c r="BC24" s="154"/>
      <c r="BD24" s="218"/>
      <c r="BE24" s="154"/>
      <c r="BF24" s="69"/>
      <c r="BG24" s="218"/>
      <c r="BH24" s="154"/>
      <c r="BI24" s="218"/>
      <c r="BJ24" s="154"/>
      <c r="BK24" s="231"/>
      <c r="BL24" s="62">
        <f t="shared" si="5"/>
      </c>
      <c r="BM24" s="158"/>
      <c r="BN24" s="75"/>
      <c r="BO24" s="219"/>
      <c r="BP24" s="161"/>
      <c r="BQ24" s="219"/>
      <c r="BR24" s="161"/>
      <c r="BS24" s="219"/>
      <c r="BT24" s="161"/>
      <c r="BU24" s="75"/>
      <c r="BV24" s="219"/>
      <c r="BW24" s="161"/>
      <c r="BX24" s="219"/>
      <c r="BY24" s="161"/>
      <c r="BZ24" s="219"/>
      <c r="CA24" s="161"/>
      <c r="CB24" s="75"/>
      <c r="CC24" s="219"/>
      <c r="CD24" s="161"/>
      <c r="CE24" s="219"/>
      <c r="CF24" s="161"/>
      <c r="CG24" s="219"/>
      <c r="CH24" s="161"/>
      <c r="CI24" s="75"/>
      <c r="CJ24" s="219"/>
      <c r="CK24" s="161"/>
      <c r="CL24" s="219"/>
      <c r="CM24" s="161"/>
      <c r="CN24" s="219"/>
      <c r="CO24" s="189"/>
      <c r="CP24" s="139"/>
      <c r="CQ24" s="234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39">
        <f t="shared" si="6"/>
      </c>
      <c r="H25" s="340">
        <f t="shared" si="7"/>
      </c>
      <c r="I25" s="266">
        <f t="shared" si="8"/>
        <v>0</v>
      </c>
      <c r="J25" s="319">
        <f t="shared" si="9"/>
        <v>0</v>
      </c>
      <c r="K25" s="270">
        <f t="shared" si="10"/>
        <v>0</v>
      </c>
      <c r="L25" s="270">
        <f t="shared" si="0"/>
        <v>0</v>
      </c>
      <c r="M25" s="131">
        <f t="shared" si="11"/>
        <v>0</v>
      </c>
      <c r="N25" s="132">
        <f t="shared" si="12"/>
        <v>0</v>
      </c>
      <c r="O25" s="273">
        <f t="shared" si="13"/>
        <v>0</v>
      </c>
      <c r="P25" s="333">
        <f t="shared" si="1"/>
        <v>0</v>
      </c>
      <c r="Q25" s="352">
        <f t="shared" si="14"/>
        <v>0</v>
      </c>
      <c r="R25" s="353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>
        <f t="shared" si="4"/>
      </c>
      <c r="AG25" s="152"/>
      <c r="AH25" s="218"/>
      <c r="AI25" s="154"/>
      <c r="AJ25" s="218"/>
      <c r="AK25" s="69"/>
      <c r="AL25" s="219"/>
      <c r="AM25" s="155"/>
      <c r="AN25" s="219"/>
      <c r="AO25" s="155"/>
      <c r="AP25" s="219"/>
      <c r="AQ25" s="155"/>
      <c r="AR25" s="75"/>
      <c r="AS25" s="219"/>
      <c r="AT25" s="155"/>
      <c r="AU25" s="219"/>
      <c r="AV25" s="155"/>
      <c r="AW25" s="219"/>
      <c r="AX25" s="155"/>
      <c r="AY25" s="75"/>
      <c r="AZ25" s="219"/>
      <c r="BA25" s="154"/>
      <c r="BB25" s="218"/>
      <c r="BC25" s="154"/>
      <c r="BD25" s="218"/>
      <c r="BE25" s="154"/>
      <c r="BF25" s="69"/>
      <c r="BG25" s="218"/>
      <c r="BH25" s="154"/>
      <c r="BI25" s="218"/>
      <c r="BJ25" s="154"/>
      <c r="BK25" s="231"/>
      <c r="BL25" s="62">
        <f t="shared" si="5"/>
      </c>
      <c r="BM25" s="158"/>
      <c r="BN25" s="75"/>
      <c r="BO25" s="219"/>
      <c r="BP25" s="161"/>
      <c r="BQ25" s="219"/>
      <c r="BR25" s="161"/>
      <c r="BS25" s="219"/>
      <c r="BT25" s="161"/>
      <c r="BU25" s="75"/>
      <c r="BV25" s="219"/>
      <c r="BW25" s="161"/>
      <c r="BX25" s="219"/>
      <c r="BY25" s="161"/>
      <c r="BZ25" s="219"/>
      <c r="CA25" s="161"/>
      <c r="CB25" s="75"/>
      <c r="CC25" s="219"/>
      <c r="CD25" s="161"/>
      <c r="CE25" s="219"/>
      <c r="CF25" s="161"/>
      <c r="CG25" s="219"/>
      <c r="CH25" s="161"/>
      <c r="CI25" s="75"/>
      <c r="CJ25" s="219"/>
      <c r="CK25" s="161"/>
      <c r="CL25" s="219"/>
      <c r="CM25" s="161"/>
      <c r="CN25" s="219"/>
      <c r="CO25" s="189"/>
      <c r="CP25" s="139"/>
      <c r="CQ25" s="234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37">
        <f t="shared" si="6"/>
      </c>
      <c r="H26" s="338">
        <f t="shared" si="7"/>
      </c>
      <c r="I26" s="268">
        <f aca="true" t="shared" si="17" ref="I26:I33">S26*30+T26*45+U26*60</f>
        <v>0</v>
      </c>
      <c r="J26" s="332">
        <f aca="true" t="shared" si="18" ref="J26:J33">S26*65+T26*97.5+U26*130</f>
        <v>0</v>
      </c>
      <c r="K26" s="271">
        <f t="shared" si="10"/>
        <v>0</v>
      </c>
      <c r="L26" s="271">
        <f aca="true" t="shared" si="19" ref="L26:L33">AA26</f>
        <v>0</v>
      </c>
      <c r="M26" s="209">
        <f aca="true" t="shared" si="20" ref="M26:M33">V26+W26+X26+Y26</f>
        <v>0</v>
      </c>
      <c r="N26" s="210">
        <f aca="true" t="shared" si="21" ref="N26:N33">AB26+AC26+AD26+AE26</f>
        <v>0</v>
      </c>
      <c r="O26" s="274">
        <f aca="true" t="shared" si="22" ref="O26:O33">SUM(M26:N26)*60</f>
        <v>0</v>
      </c>
      <c r="P26" s="334">
        <f aca="true" t="shared" si="23" ref="P26:P33">V26*130+W26*70+X26*50+Y26*40+AB26*65+AC26*46.7+AD26*37.5+AE26*32</f>
        <v>0</v>
      </c>
      <c r="Q26" s="352">
        <f aca="true" t="shared" si="24" ref="Q26:Q33">J26+P26+Z26*130+AA26*195</f>
        <v>0</v>
      </c>
      <c r="R26" s="353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aca="true" t="shared" si="25" ref="AA26:AA33">COUNTIF(AG26:CQ26,"PES")</f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>
        <f t="shared" si="4"/>
      </c>
      <c r="AG26" s="152"/>
      <c r="AH26" s="218"/>
      <c r="AI26" s="154"/>
      <c r="AJ26" s="218"/>
      <c r="AK26" s="69"/>
      <c r="AL26" s="219"/>
      <c r="AM26" s="155"/>
      <c r="AN26" s="219"/>
      <c r="AO26" s="155"/>
      <c r="AP26" s="219"/>
      <c r="AQ26" s="155"/>
      <c r="AR26" s="75"/>
      <c r="AS26" s="219"/>
      <c r="AT26" s="155"/>
      <c r="AU26" s="219"/>
      <c r="AV26" s="155"/>
      <c r="AW26" s="219"/>
      <c r="AX26" s="155"/>
      <c r="AY26" s="75"/>
      <c r="AZ26" s="219"/>
      <c r="BA26" s="154"/>
      <c r="BB26" s="218"/>
      <c r="BC26" s="154"/>
      <c r="BD26" s="218"/>
      <c r="BE26" s="154"/>
      <c r="BF26" s="69"/>
      <c r="BG26" s="218"/>
      <c r="BH26" s="154"/>
      <c r="BI26" s="218"/>
      <c r="BJ26" s="154"/>
      <c r="BK26" s="231"/>
      <c r="BL26" s="62">
        <f t="shared" si="5"/>
      </c>
      <c r="BM26" s="158"/>
      <c r="BN26" s="75"/>
      <c r="BO26" s="219"/>
      <c r="BP26" s="161"/>
      <c r="BQ26" s="219"/>
      <c r="BR26" s="161"/>
      <c r="BS26" s="219"/>
      <c r="BT26" s="161"/>
      <c r="BU26" s="75"/>
      <c r="BV26" s="219"/>
      <c r="BW26" s="161"/>
      <c r="BX26" s="219"/>
      <c r="BY26" s="161"/>
      <c r="BZ26" s="219"/>
      <c r="CA26" s="161"/>
      <c r="CB26" s="75"/>
      <c r="CC26" s="219"/>
      <c r="CD26" s="161"/>
      <c r="CE26" s="219"/>
      <c r="CF26" s="161"/>
      <c r="CG26" s="219"/>
      <c r="CH26" s="161"/>
      <c r="CI26" s="75"/>
      <c r="CJ26" s="219"/>
      <c r="CK26" s="161"/>
      <c r="CL26" s="219"/>
      <c r="CM26" s="161"/>
      <c r="CN26" s="219"/>
      <c r="CO26" s="189"/>
      <c r="CP26" s="139"/>
      <c r="CQ26" s="234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39">
        <f t="shared" si="6"/>
      </c>
      <c r="H27" s="340">
        <f t="shared" si="7"/>
      </c>
      <c r="I27" s="266">
        <f t="shared" si="17"/>
        <v>0</v>
      </c>
      <c r="J27" s="319">
        <f t="shared" si="18"/>
        <v>0</v>
      </c>
      <c r="K27" s="270">
        <f t="shared" si="10"/>
        <v>0</v>
      </c>
      <c r="L27" s="270">
        <f t="shared" si="19"/>
        <v>0</v>
      </c>
      <c r="M27" s="131">
        <f t="shared" si="20"/>
        <v>0</v>
      </c>
      <c r="N27" s="132">
        <f t="shared" si="21"/>
        <v>0</v>
      </c>
      <c r="O27" s="273">
        <f t="shared" si="22"/>
        <v>0</v>
      </c>
      <c r="P27" s="333">
        <f t="shared" si="23"/>
        <v>0</v>
      </c>
      <c r="Q27" s="352">
        <f t="shared" si="24"/>
        <v>0</v>
      </c>
      <c r="R27" s="353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25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>
        <f t="shared" si="4"/>
      </c>
      <c r="AG27" s="152"/>
      <c r="AH27" s="218"/>
      <c r="AI27" s="154"/>
      <c r="AJ27" s="218"/>
      <c r="AK27" s="69"/>
      <c r="AL27" s="219"/>
      <c r="AM27" s="155"/>
      <c r="AN27" s="219"/>
      <c r="AO27" s="155"/>
      <c r="AP27" s="219"/>
      <c r="AQ27" s="155"/>
      <c r="AR27" s="75"/>
      <c r="AS27" s="219"/>
      <c r="AT27" s="155"/>
      <c r="AU27" s="219"/>
      <c r="AV27" s="155"/>
      <c r="AW27" s="219"/>
      <c r="AX27" s="155"/>
      <c r="AY27" s="75"/>
      <c r="AZ27" s="219"/>
      <c r="BA27" s="154"/>
      <c r="BB27" s="218"/>
      <c r="BC27" s="154"/>
      <c r="BD27" s="218"/>
      <c r="BE27" s="154"/>
      <c r="BF27" s="69"/>
      <c r="BG27" s="218"/>
      <c r="BH27" s="154"/>
      <c r="BI27" s="218"/>
      <c r="BJ27" s="154"/>
      <c r="BK27" s="231"/>
      <c r="BL27" s="62">
        <f t="shared" si="5"/>
      </c>
      <c r="BM27" s="158"/>
      <c r="BN27" s="75"/>
      <c r="BO27" s="219"/>
      <c r="BP27" s="161"/>
      <c r="BQ27" s="219"/>
      <c r="BR27" s="161"/>
      <c r="BS27" s="219"/>
      <c r="BT27" s="161"/>
      <c r="BU27" s="75"/>
      <c r="BV27" s="219"/>
      <c r="BW27" s="161"/>
      <c r="BX27" s="219"/>
      <c r="BY27" s="161"/>
      <c r="BZ27" s="219"/>
      <c r="CA27" s="161"/>
      <c r="CB27" s="75"/>
      <c r="CC27" s="219"/>
      <c r="CD27" s="161"/>
      <c r="CE27" s="219"/>
      <c r="CF27" s="161"/>
      <c r="CG27" s="219"/>
      <c r="CH27" s="161"/>
      <c r="CI27" s="75"/>
      <c r="CJ27" s="219"/>
      <c r="CK27" s="161"/>
      <c r="CL27" s="219"/>
      <c r="CM27" s="161"/>
      <c r="CN27" s="219"/>
      <c r="CO27" s="189"/>
      <c r="CP27" s="139"/>
      <c r="CQ27" s="234"/>
    </row>
    <row r="28" spans="1:102" s="12" customFormat="1" ht="21" customHeight="1">
      <c r="A28" s="249"/>
      <c r="B28" s="250"/>
      <c r="C28" s="255"/>
      <c r="D28" s="301"/>
      <c r="E28" s="251"/>
      <c r="F28" s="252"/>
      <c r="G28" s="337">
        <f t="shared" si="6"/>
      </c>
      <c r="H28" s="338">
        <f t="shared" si="7"/>
      </c>
      <c r="I28" s="268">
        <f t="shared" si="17"/>
        <v>0</v>
      </c>
      <c r="J28" s="332">
        <f t="shared" si="18"/>
        <v>0</v>
      </c>
      <c r="K28" s="271">
        <f t="shared" si="10"/>
        <v>0</v>
      </c>
      <c r="L28" s="271">
        <f t="shared" si="19"/>
        <v>0</v>
      </c>
      <c r="M28" s="209">
        <f t="shared" si="20"/>
        <v>0</v>
      </c>
      <c r="N28" s="210">
        <f t="shared" si="21"/>
        <v>0</v>
      </c>
      <c r="O28" s="274">
        <f t="shared" si="22"/>
        <v>0</v>
      </c>
      <c r="P28" s="334">
        <f t="shared" si="23"/>
        <v>0</v>
      </c>
      <c r="Q28" s="352">
        <f t="shared" si="24"/>
        <v>0</v>
      </c>
      <c r="R28" s="353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>
        <f t="shared" si="4"/>
      </c>
      <c r="AG28" s="152"/>
      <c r="AH28" s="218"/>
      <c r="AI28" s="154"/>
      <c r="AJ28" s="218"/>
      <c r="AK28" s="69"/>
      <c r="AL28" s="219"/>
      <c r="AM28" s="155"/>
      <c r="AN28" s="219"/>
      <c r="AO28" s="155"/>
      <c r="AP28" s="219"/>
      <c r="AQ28" s="155"/>
      <c r="AR28" s="75"/>
      <c r="AS28" s="219"/>
      <c r="AT28" s="155"/>
      <c r="AU28" s="219"/>
      <c r="AV28" s="155"/>
      <c r="AW28" s="219"/>
      <c r="AX28" s="155"/>
      <c r="AY28" s="75"/>
      <c r="AZ28" s="219"/>
      <c r="BA28" s="154"/>
      <c r="BB28" s="218"/>
      <c r="BC28" s="154"/>
      <c r="BD28" s="218"/>
      <c r="BE28" s="154"/>
      <c r="BF28" s="84"/>
      <c r="BG28" s="220"/>
      <c r="BH28" s="156"/>
      <c r="BI28" s="220"/>
      <c r="BJ28" s="156"/>
      <c r="BK28" s="232"/>
      <c r="BL28" s="62">
        <f t="shared" si="5"/>
      </c>
      <c r="BM28" s="159"/>
      <c r="BN28" s="75"/>
      <c r="BO28" s="219"/>
      <c r="BP28" s="161"/>
      <c r="BQ28" s="219"/>
      <c r="BR28" s="161"/>
      <c r="BS28" s="219"/>
      <c r="BT28" s="162"/>
      <c r="BU28" s="72"/>
      <c r="BV28" s="222"/>
      <c r="BW28" s="162"/>
      <c r="BX28" s="222"/>
      <c r="BY28" s="162"/>
      <c r="BZ28" s="222"/>
      <c r="CA28" s="162"/>
      <c r="CB28" s="72"/>
      <c r="CC28" s="222"/>
      <c r="CD28" s="162"/>
      <c r="CE28" s="222"/>
      <c r="CF28" s="162"/>
      <c r="CG28" s="222"/>
      <c r="CH28" s="162"/>
      <c r="CI28" s="72"/>
      <c r="CJ28" s="222"/>
      <c r="CK28" s="162"/>
      <c r="CL28" s="222"/>
      <c r="CM28" s="162"/>
      <c r="CN28" s="222"/>
      <c r="CO28" s="189"/>
      <c r="CP28" s="139"/>
      <c r="CQ28" s="234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39">
        <f t="shared" si="6"/>
      </c>
      <c r="H29" s="340">
        <f t="shared" si="7"/>
      </c>
      <c r="I29" s="266">
        <f t="shared" si="17"/>
        <v>0</v>
      </c>
      <c r="J29" s="319">
        <f t="shared" si="18"/>
        <v>0</v>
      </c>
      <c r="K29" s="270">
        <f t="shared" si="10"/>
        <v>0</v>
      </c>
      <c r="L29" s="270">
        <f t="shared" si="19"/>
        <v>0</v>
      </c>
      <c r="M29" s="131">
        <f t="shared" si="20"/>
        <v>0</v>
      </c>
      <c r="N29" s="132">
        <f t="shared" si="21"/>
        <v>0</v>
      </c>
      <c r="O29" s="273">
        <f t="shared" si="22"/>
        <v>0</v>
      </c>
      <c r="P29" s="333">
        <f t="shared" si="23"/>
        <v>0</v>
      </c>
      <c r="Q29" s="352">
        <f t="shared" si="24"/>
        <v>0</v>
      </c>
      <c r="R29" s="353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>
        <f t="shared" si="4"/>
      </c>
      <c r="AG29" s="152"/>
      <c r="AH29" s="218"/>
      <c r="AI29" s="154"/>
      <c r="AJ29" s="218"/>
      <c r="AK29" s="69"/>
      <c r="AL29" s="219"/>
      <c r="AM29" s="155"/>
      <c r="AN29" s="219"/>
      <c r="AO29" s="155"/>
      <c r="AP29" s="219"/>
      <c r="AQ29" s="155"/>
      <c r="AR29" s="75"/>
      <c r="AS29" s="219"/>
      <c r="AT29" s="155"/>
      <c r="AU29" s="219"/>
      <c r="AV29" s="155"/>
      <c r="AW29" s="219"/>
      <c r="AX29" s="155"/>
      <c r="AY29" s="75"/>
      <c r="AZ29" s="219"/>
      <c r="BA29" s="154"/>
      <c r="BB29" s="218"/>
      <c r="BC29" s="154"/>
      <c r="BD29" s="218"/>
      <c r="BE29" s="154"/>
      <c r="BF29" s="69"/>
      <c r="BG29" s="218"/>
      <c r="BH29" s="154"/>
      <c r="BI29" s="218"/>
      <c r="BJ29" s="154"/>
      <c r="BK29" s="231"/>
      <c r="BL29" s="22">
        <f t="shared" si="5"/>
      </c>
      <c r="BM29" s="158"/>
      <c r="BN29" s="75"/>
      <c r="BO29" s="219"/>
      <c r="BP29" s="161"/>
      <c r="BQ29" s="219"/>
      <c r="BR29" s="161"/>
      <c r="BS29" s="219"/>
      <c r="BT29" s="161"/>
      <c r="BU29" s="75"/>
      <c r="BV29" s="219"/>
      <c r="BW29" s="161"/>
      <c r="BX29" s="219"/>
      <c r="BY29" s="161"/>
      <c r="BZ29" s="219"/>
      <c r="CA29" s="161"/>
      <c r="CB29" s="75"/>
      <c r="CC29" s="219"/>
      <c r="CD29" s="161"/>
      <c r="CE29" s="219"/>
      <c r="CF29" s="161"/>
      <c r="CG29" s="219"/>
      <c r="CH29" s="161"/>
      <c r="CI29" s="75"/>
      <c r="CJ29" s="219"/>
      <c r="CK29" s="161"/>
      <c r="CL29" s="219"/>
      <c r="CM29" s="161"/>
      <c r="CN29" s="219"/>
      <c r="CO29" s="189"/>
      <c r="CP29" s="139"/>
      <c r="CQ29" s="234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37">
        <f t="shared" si="6"/>
      </c>
      <c r="H30" s="338">
        <f t="shared" si="7"/>
      </c>
      <c r="I30" s="268">
        <f t="shared" si="17"/>
        <v>0</v>
      </c>
      <c r="J30" s="332">
        <f t="shared" si="18"/>
        <v>0</v>
      </c>
      <c r="K30" s="271">
        <f t="shared" si="10"/>
        <v>0</v>
      </c>
      <c r="L30" s="271">
        <f t="shared" si="19"/>
        <v>0</v>
      </c>
      <c r="M30" s="209">
        <f t="shared" si="20"/>
        <v>0</v>
      </c>
      <c r="N30" s="210">
        <f t="shared" si="21"/>
        <v>0</v>
      </c>
      <c r="O30" s="274">
        <f t="shared" si="22"/>
        <v>0</v>
      </c>
      <c r="P30" s="334">
        <f t="shared" si="23"/>
        <v>0</v>
      </c>
      <c r="Q30" s="352">
        <f t="shared" si="24"/>
        <v>0</v>
      </c>
      <c r="R30" s="353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>
        <f t="shared" si="4"/>
      </c>
      <c r="AG30" s="152"/>
      <c r="AH30" s="218"/>
      <c r="AI30" s="154"/>
      <c r="AJ30" s="218"/>
      <c r="AK30" s="69"/>
      <c r="AL30" s="219"/>
      <c r="AM30" s="155"/>
      <c r="AN30" s="219"/>
      <c r="AO30" s="155"/>
      <c r="AP30" s="219"/>
      <c r="AQ30" s="155"/>
      <c r="AR30" s="75"/>
      <c r="AS30" s="219"/>
      <c r="AT30" s="155"/>
      <c r="AU30" s="219"/>
      <c r="AV30" s="155"/>
      <c r="AW30" s="219"/>
      <c r="AX30" s="155"/>
      <c r="AY30" s="75"/>
      <c r="AZ30" s="219"/>
      <c r="BA30" s="154"/>
      <c r="BB30" s="218"/>
      <c r="BC30" s="154"/>
      <c r="BD30" s="218"/>
      <c r="BE30" s="154"/>
      <c r="BF30" s="69"/>
      <c r="BG30" s="218"/>
      <c r="BH30" s="154"/>
      <c r="BI30" s="218"/>
      <c r="BJ30" s="154"/>
      <c r="BK30" s="231"/>
      <c r="BL30" s="62">
        <f t="shared" si="5"/>
      </c>
      <c r="BM30" s="158"/>
      <c r="BN30" s="75"/>
      <c r="BO30" s="219"/>
      <c r="BP30" s="161"/>
      <c r="BQ30" s="219"/>
      <c r="BR30" s="161"/>
      <c r="BS30" s="219"/>
      <c r="BT30" s="161"/>
      <c r="BU30" s="75"/>
      <c r="BV30" s="219"/>
      <c r="BW30" s="161"/>
      <c r="BX30" s="219"/>
      <c r="BY30" s="161"/>
      <c r="BZ30" s="219"/>
      <c r="CA30" s="161"/>
      <c r="CB30" s="75"/>
      <c r="CC30" s="219"/>
      <c r="CD30" s="161"/>
      <c r="CE30" s="219"/>
      <c r="CF30" s="161"/>
      <c r="CG30" s="219"/>
      <c r="CH30" s="161"/>
      <c r="CI30" s="75"/>
      <c r="CJ30" s="219"/>
      <c r="CK30" s="161"/>
      <c r="CL30" s="219"/>
      <c r="CM30" s="161"/>
      <c r="CN30" s="219"/>
      <c r="CO30" s="189"/>
      <c r="CP30" s="139"/>
      <c r="CQ30" s="234"/>
    </row>
    <row r="31" spans="1:102" ht="21" customHeight="1">
      <c r="A31" s="245"/>
      <c r="B31" s="246"/>
      <c r="C31" s="256"/>
      <c r="D31" s="302"/>
      <c r="E31" s="253"/>
      <c r="F31" s="254"/>
      <c r="G31" s="339">
        <f t="shared" si="6"/>
      </c>
      <c r="H31" s="340">
        <f t="shared" si="7"/>
      </c>
      <c r="I31" s="269">
        <f t="shared" si="17"/>
        <v>0</v>
      </c>
      <c r="J31" s="319">
        <f t="shared" si="18"/>
        <v>0</v>
      </c>
      <c r="K31" s="270">
        <f t="shared" si="10"/>
        <v>0</v>
      </c>
      <c r="L31" s="270">
        <f t="shared" si="19"/>
        <v>0</v>
      </c>
      <c r="M31" s="131">
        <f t="shared" si="20"/>
        <v>0</v>
      </c>
      <c r="N31" s="133">
        <f t="shared" si="21"/>
        <v>0</v>
      </c>
      <c r="O31" s="273">
        <f t="shared" si="22"/>
        <v>0</v>
      </c>
      <c r="P31" s="333">
        <f t="shared" si="23"/>
        <v>0</v>
      </c>
      <c r="Q31" s="352">
        <f t="shared" si="24"/>
        <v>0</v>
      </c>
      <c r="R31" s="353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>
        <f t="shared" si="4"/>
      </c>
      <c r="AG31" s="152"/>
      <c r="AH31" s="218"/>
      <c r="AI31" s="154"/>
      <c r="AJ31" s="218"/>
      <c r="AK31" s="69"/>
      <c r="AL31" s="219"/>
      <c r="AM31" s="155"/>
      <c r="AN31" s="219"/>
      <c r="AO31" s="155"/>
      <c r="AP31" s="219"/>
      <c r="AQ31" s="155"/>
      <c r="AR31" s="75"/>
      <c r="AS31" s="219"/>
      <c r="AT31" s="155"/>
      <c r="AU31" s="219"/>
      <c r="AV31" s="155"/>
      <c r="AW31" s="219"/>
      <c r="AX31" s="155"/>
      <c r="AY31" s="75"/>
      <c r="AZ31" s="219"/>
      <c r="BA31" s="154"/>
      <c r="BB31" s="218"/>
      <c r="BC31" s="154"/>
      <c r="BD31" s="218"/>
      <c r="BE31" s="154"/>
      <c r="BF31" s="69"/>
      <c r="BG31" s="218"/>
      <c r="BH31" s="154"/>
      <c r="BI31" s="218"/>
      <c r="BJ31" s="154"/>
      <c r="BK31" s="231"/>
      <c r="BL31" s="63">
        <f t="shared" si="5"/>
      </c>
      <c r="BM31" s="158"/>
      <c r="BN31" s="75"/>
      <c r="BO31" s="219"/>
      <c r="BP31" s="161"/>
      <c r="BQ31" s="219"/>
      <c r="BR31" s="161"/>
      <c r="BS31" s="219"/>
      <c r="BT31" s="161"/>
      <c r="BU31" s="75"/>
      <c r="BV31" s="219"/>
      <c r="BW31" s="161"/>
      <c r="BX31" s="219"/>
      <c r="BY31" s="161"/>
      <c r="BZ31" s="219"/>
      <c r="CA31" s="161"/>
      <c r="CB31" s="75"/>
      <c r="CC31" s="219"/>
      <c r="CD31" s="161"/>
      <c r="CE31" s="219"/>
      <c r="CF31" s="161"/>
      <c r="CG31" s="219"/>
      <c r="CH31" s="161"/>
      <c r="CI31" s="75"/>
      <c r="CJ31" s="219"/>
      <c r="CK31" s="161"/>
      <c r="CL31" s="219"/>
      <c r="CM31" s="161"/>
      <c r="CN31" s="219"/>
      <c r="CO31" s="190"/>
      <c r="CP31" s="140"/>
      <c r="CQ31" s="235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37">
        <f t="shared" si="6"/>
      </c>
      <c r="H32" s="338">
        <f t="shared" si="7"/>
      </c>
      <c r="I32" s="268">
        <f t="shared" si="17"/>
        <v>0</v>
      </c>
      <c r="J32" s="332">
        <f t="shared" si="18"/>
        <v>0</v>
      </c>
      <c r="K32" s="271">
        <f t="shared" si="10"/>
        <v>0</v>
      </c>
      <c r="L32" s="271">
        <f t="shared" si="19"/>
        <v>0</v>
      </c>
      <c r="M32" s="209">
        <f t="shared" si="20"/>
        <v>0</v>
      </c>
      <c r="N32" s="210">
        <f t="shared" si="21"/>
        <v>0</v>
      </c>
      <c r="O32" s="274">
        <f t="shared" si="22"/>
        <v>0</v>
      </c>
      <c r="P32" s="334">
        <f t="shared" si="23"/>
        <v>0</v>
      </c>
      <c r="Q32" s="352">
        <f t="shared" si="24"/>
        <v>0</v>
      </c>
      <c r="R32" s="353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>
        <f t="shared" si="4"/>
      </c>
      <c r="AG32" s="152"/>
      <c r="AH32" s="218"/>
      <c r="AI32" s="154"/>
      <c r="AJ32" s="218"/>
      <c r="AK32" s="69"/>
      <c r="AL32" s="219"/>
      <c r="AM32" s="155"/>
      <c r="AN32" s="219"/>
      <c r="AO32" s="155"/>
      <c r="AP32" s="219"/>
      <c r="AQ32" s="155"/>
      <c r="AR32" s="75"/>
      <c r="AS32" s="219"/>
      <c r="AT32" s="155"/>
      <c r="AU32" s="219"/>
      <c r="AV32" s="155"/>
      <c r="AW32" s="219"/>
      <c r="AX32" s="155"/>
      <c r="AY32" s="75"/>
      <c r="AZ32" s="219"/>
      <c r="BA32" s="154"/>
      <c r="BB32" s="218"/>
      <c r="BC32" s="154"/>
      <c r="BD32" s="218"/>
      <c r="BE32" s="154"/>
      <c r="BF32" s="69"/>
      <c r="BG32" s="218"/>
      <c r="BH32" s="154"/>
      <c r="BI32" s="218"/>
      <c r="BJ32" s="154"/>
      <c r="BK32" s="231"/>
      <c r="BL32" s="22">
        <f t="shared" si="5"/>
      </c>
      <c r="BM32" s="158"/>
      <c r="BN32" s="75"/>
      <c r="BO32" s="219"/>
      <c r="BP32" s="161"/>
      <c r="BQ32" s="219"/>
      <c r="BR32" s="161"/>
      <c r="BS32" s="219"/>
      <c r="BT32" s="161"/>
      <c r="BU32" s="75"/>
      <c r="BV32" s="219"/>
      <c r="BW32" s="161"/>
      <c r="BX32" s="219"/>
      <c r="BY32" s="161"/>
      <c r="BZ32" s="219"/>
      <c r="CA32" s="161"/>
      <c r="CB32" s="75"/>
      <c r="CC32" s="219"/>
      <c r="CD32" s="161"/>
      <c r="CE32" s="219"/>
      <c r="CF32" s="161"/>
      <c r="CG32" s="219"/>
      <c r="CH32" s="161"/>
      <c r="CI32" s="75"/>
      <c r="CJ32" s="219"/>
      <c r="CK32" s="161"/>
      <c r="CL32" s="219"/>
      <c r="CM32" s="161"/>
      <c r="CN32" s="219"/>
      <c r="CO32" s="189"/>
      <c r="CP32" s="139"/>
      <c r="CQ32" s="234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39">
        <f t="shared" si="6"/>
      </c>
      <c r="H33" s="340">
        <f t="shared" si="7"/>
      </c>
      <c r="I33" s="266">
        <f t="shared" si="17"/>
        <v>0</v>
      </c>
      <c r="J33" s="319">
        <f t="shared" si="18"/>
        <v>0</v>
      </c>
      <c r="K33" s="270">
        <f t="shared" si="10"/>
        <v>0</v>
      </c>
      <c r="L33" s="270">
        <f t="shared" si="19"/>
        <v>0</v>
      </c>
      <c r="M33" s="131">
        <f t="shared" si="20"/>
        <v>0</v>
      </c>
      <c r="N33" s="132">
        <f t="shared" si="21"/>
        <v>0</v>
      </c>
      <c r="O33" s="273">
        <f t="shared" si="22"/>
        <v>0</v>
      </c>
      <c r="P33" s="333">
        <f t="shared" si="23"/>
        <v>0</v>
      </c>
      <c r="Q33" s="352">
        <f t="shared" si="24"/>
        <v>0</v>
      </c>
      <c r="R33" s="353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>
        <f t="shared" si="4"/>
      </c>
      <c r="AG33" s="152"/>
      <c r="AH33" s="218"/>
      <c r="AI33" s="154"/>
      <c r="AJ33" s="218"/>
      <c r="AK33" s="69"/>
      <c r="AL33" s="219"/>
      <c r="AM33" s="155"/>
      <c r="AN33" s="219"/>
      <c r="AO33" s="155"/>
      <c r="AP33" s="219"/>
      <c r="AQ33" s="155"/>
      <c r="AR33" s="75"/>
      <c r="AS33" s="219"/>
      <c r="AT33" s="155"/>
      <c r="AU33" s="219"/>
      <c r="AV33" s="155"/>
      <c r="AW33" s="219"/>
      <c r="AX33" s="155"/>
      <c r="AY33" s="75"/>
      <c r="AZ33" s="219"/>
      <c r="BA33" s="154"/>
      <c r="BB33" s="218"/>
      <c r="BC33" s="154"/>
      <c r="BD33" s="218"/>
      <c r="BE33" s="154"/>
      <c r="BF33" s="69"/>
      <c r="BG33" s="218"/>
      <c r="BH33" s="154"/>
      <c r="BI33" s="218"/>
      <c r="BJ33" s="154"/>
      <c r="BK33" s="231"/>
      <c r="BL33" s="22">
        <f t="shared" si="5"/>
      </c>
      <c r="BM33" s="158"/>
      <c r="BN33" s="75"/>
      <c r="BO33" s="219"/>
      <c r="BP33" s="161"/>
      <c r="BQ33" s="219"/>
      <c r="BR33" s="161"/>
      <c r="BS33" s="219"/>
      <c r="BT33" s="161"/>
      <c r="BU33" s="75"/>
      <c r="BV33" s="219"/>
      <c r="BW33" s="161"/>
      <c r="BX33" s="219"/>
      <c r="BY33" s="161"/>
      <c r="BZ33" s="219"/>
      <c r="CA33" s="161"/>
      <c r="CB33" s="75"/>
      <c r="CC33" s="219"/>
      <c r="CD33" s="161"/>
      <c r="CE33" s="219"/>
      <c r="CF33" s="161"/>
      <c r="CG33" s="219"/>
      <c r="CH33" s="161"/>
      <c r="CI33" s="75"/>
      <c r="CJ33" s="219"/>
      <c r="CK33" s="161"/>
      <c r="CL33" s="219"/>
      <c r="CM33" s="161"/>
      <c r="CN33" s="219"/>
      <c r="CO33" s="189"/>
      <c r="CP33" s="139"/>
      <c r="CQ33" s="234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37">
        <f t="shared" si="6"/>
      </c>
      <c r="H34" s="338">
        <f t="shared" si="7"/>
      </c>
      <c r="I34" s="268">
        <f t="shared" si="8"/>
        <v>0</v>
      </c>
      <c r="J34" s="332">
        <f t="shared" si="9"/>
        <v>0</v>
      </c>
      <c r="K34" s="271">
        <f t="shared" si="10"/>
        <v>0</v>
      </c>
      <c r="L34" s="271">
        <f t="shared" si="0"/>
        <v>0</v>
      </c>
      <c r="M34" s="209">
        <f t="shared" si="11"/>
        <v>0</v>
      </c>
      <c r="N34" s="210">
        <f t="shared" si="12"/>
        <v>0</v>
      </c>
      <c r="O34" s="274">
        <f t="shared" si="13"/>
        <v>0</v>
      </c>
      <c r="P34" s="334">
        <f t="shared" si="1"/>
        <v>0</v>
      </c>
      <c r="Q34" s="352">
        <f t="shared" si="14"/>
        <v>0</v>
      </c>
      <c r="R34" s="353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16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62">
        <f t="shared" si="4"/>
      </c>
      <c r="AG34" s="152"/>
      <c r="AH34" s="218"/>
      <c r="AI34" s="154"/>
      <c r="AJ34" s="218"/>
      <c r="AK34" s="69"/>
      <c r="AL34" s="219"/>
      <c r="AM34" s="155"/>
      <c r="AN34" s="219"/>
      <c r="AO34" s="155"/>
      <c r="AP34" s="219"/>
      <c r="AQ34" s="155"/>
      <c r="AR34" s="75"/>
      <c r="AS34" s="219"/>
      <c r="AT34" s="155"/>
      <c r="AU34" s="219"/>
      <c r="AV34" s="155"/>
      <c r="AW34" s="219"/>
      <c r="AX34" s="155"/>
      <c r="AY34" s="75"/>
      <c r="AZ34" s="219"/>
      <c r="BA34" s="154"/>
      <c r="BB34" s="218"/>
      <c r="BC34" s="154"/>
      <c r="BD34" s="218"/>
      <c r="BE34" s="154"/>
      <c r="BF34" s="69"/>
      <c r="BG34" s="218"/>
      <c r="BH34" s="154"/>
      <c r="BI34" s="218"/>
      <c r="BJ34" s="154"/>
      <c r="BK34" s="231"/>
      <c r="BL34" s="62">
        <f t="shared" si="5"/>
      </c>
      <c r="BM34" s="158"/>
      <c r="BN34" s="75"/>
      <c r="BO34" s="219"/>
      <c r="BP34" s="161"/>
      <c r="BQ34" s="219"/>
      <c r="BR34" s="161"/>
      <c r="BS34" s="219"/>
      <c r="BT34" s="161"/>
      <c r="BU34" s="75"/>
      <c r="BV34" s="219"/>
      <c r="BW34" s="161"/>
      <c r="BX34" s="219"/>
      <c r="BY34" s="161"/>
      <c r="BZ34" s="219"/>
      <c r="CA34" s="161"/>
      <c r="CB34" s="75"/>
      <c r="CC34" s="219"/>
      <c r="CD34" s="161"/>
      <c r="CE34" s="219"/>
      <c r="CF34" s="161"/>
      <c r="CG34" s="219"/>
      <c r="CH34" s="161"/>
      <c r="CI34" s="75"/>
      <c r="CJ34" s="219"/>
      <c r="CK34" s="161"/>
      <c r="CL34" s="219"/>
      <c r="CM34" s="161"/>
      <c r="CN34" s="219"/>
      <c r="CO34" s="189"/>
      <c r="CP34" s="139"/>
      <c r="CQ34" s="234"/>
      <c r="CR34" s="1"/>
      <c r="CS34" s="1"/>
      <c r="CT34" s="1"/>
      <c r="CU34" s="1"/>
      <c r="CV34" s="1"/>
      <c r="CW34" s="1"/>
      <c r="CX34" s="1"/>
    </row>
    <row r="35" spans="1:95" ht="21" customHeight="1">
      <c r="A35" s="245"/>
      <c r="B35" s="246"/>
      <c r="C35" s="256"/>
      <c r="D35" s="302"/>
      <c r="E35" s="253"/>
      <c r="F35" s="254"/>
      <c r="G35" s="339">
        <f t="shared" si="6"/>
      </c>
      <c r="H35" s="340">
        <f t="shared" si="7"/>
      </c>
      <c r="I35" s="266">
        <f t="shared" si="8"/>
        <v>0</v>
      </c>
      <c r="J35" s="319">
        <f t="shared" si="9"/>
        <v>0</v>
      </c>
      <c r="K35" s="270">
        <f t="shared" si="10"/>
        <v>0</v>
      </c>
      <c r="L35" s="270">
        <f t="shared" si="0"/>
        <v>0</v>
      </c>
      <c r="M35" s="131">
        <f t="shared" si="11"/>
        <v>0</v>
      </c>
      <c r="N35" s="132">
        <f t="shared" si="12"/>
        <v>0</v>
      </c>
      <c r="O35" s="273">
        <f t="shared" si="13"/>
        <v>0</v>
      </c>
      <c r="P35" s="333">
        <f t="shared" si="1"/>
        <v>0</v>
      </c>
      <c r="Q35" s="352">
        <f t="shared" si="14"/>
        <v>0</v>
      </c>
      <c r="R35" s="353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>
        <f t="shared" si="4"/>
      </c>
      <c r="AG35" s="152"/>
      <c r="AH35" s="218"/>
      <c r="AI35" s="154"/>
      <c r="AJ35" s="218"/>
      <c r="AK35" s="69"/>
      <c r="AL35" s="219"/>
      <c r="AM35" s="155"/>
      <c r="AN35" s="219"/>
      <c r="AO35" s="155"/>
      <c r="AP35" s="219"/>
      <c r="AQ35" s="155"/>
      <c r="AR35" s="75"/>
      <c r="AS35" s="219"/>
      <c r="AT35" s="155"/>
      <c r="AU35" s="219"/>
      <c r="AV35" s="155"/>
      <c r="AW35" s="219"/>
      <c r="AX35" s="155"/>
      <c r="AY35" s="75"/>
      <c r="AZ35" s="219"/>
      <c r="BA35" s="154"/>
      <c r="BB35" s="218"/>
      <c r="BC35" s="154"/>
      <c r="BD35" s="218"/>
      <c r="BE35" s="154"/>
      <c r="BF35" s="69"/>
      <c r="BG35" s="218"/>
      <c r="BH35" s="154"/>
      <c r="BI35" s="218"/>
      <c r="BJ35" s="154"/>
      <c r="BK35" s="231"/>
      <c r="BL35" s="62">
        <f t="shared" si="5"/>
      </c>
      <c r="BM35" s="158"/>
      <c r="BN35" s="75"/>
      <c r="BO35" s="219"/>
      <c r="BP35" s="161"/>
      <c r="BQ35" s="219"/>
      <c r="BR35" s="161"/>
      <c r="BS35" s="219"/>
      <c r="BT35" s="161"/>
      <c r="BU35" s="75"/>
      <c r="BV35" s="219"/>
      <c r="BW35" s="161"/>
      <c r="BX35" s="219"/>
      <c r="BY35" s="161"/>
      <c r="BZ35" s="219"/>
      <c r="CA35" s="161"/>
      <c r="CB35" s="75"/>
      <c r="CC35" s="219"/>
      <c r="CD35" s="161"/>
      <c r="CE35" s="219"/>
      <c r="CF35" s="161"/>
      <c r="CG35" s="219"/>
      <c r="CH35" s="161"/>
      <c r="CI35" s="75"/>
      <c r="CJ35" s="219"/>
      <c r="CK35" s="161"/>
      <c r="CL35" s="219"/>
      <c r="CM35" s="161"/>
      <c r="CN35" s="219"/>
      <c r="CO35" s="189"/>
      <c r="CP35" s="139"/>
      <c r="CQ35" s="234"/>
    </row>
    <row r="36" spans="1:102" s="12" customFormat="1" ht="21" customHeight="1">
      <c r="A36" s="249"/>
      <c r="B36" s="250"/>
      <c r="C36" s="255"/>
      <c r="D36" s="301"/>
      <c r="E36" s="251"/>
      <c r="F36" s="252"/>
      <c r="G36" s="337">
        <f t="shared" si="6"/>
      </c>
      <c r="H36" s="338">
        <f t="shared" si="7"/>
      </c>
      <c r="I36" s="268">
        <f t="shared" si="8"/>
        <v>0</v>
      </c>
      <c r="J36" s="332">
        <f t="shared" si="9"/>
        <v>0</v>
      </c>
      <c r="K36" s="271">
        <f t="shared" si="10"/>
        <v>0</v>
      </c>
      <c r="L36" s="271">
        <f t="shared" si="0"/>
        <v>0</v>
      </c>
      <c r="M36" s="209">
        <f t="shared" si="11"/>
        <v>0</v>
      </c>
      <c r="N36" s="210">
        <f t="shared" si="12"/>
        <v>0</v>
      </c>
      <c r="O36" s="274">
        <f t="shared" si="13"/>
        <v>0</v>
      </c>
      <c r="P36" s="334">
        <f t="shared" si="1"/>
        <v>0</v>
      </c>
      <c r="Q36" s="352">
        <f t="shared" si="14"/>
        <v>0</v>
      </c>
      <c r="R36" s="353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>
        <f t="shared" si="4"/>
      </c>
      <c r="AG36" s="152"/>
      <c r="AH36" s="218"/>
      <c r="AI36" s="154"/>
      <c r="AJ36" s="218"/>
      <c r="AK36" s="69"/>
      <c r="AL36" s="219"/>
      <c r="AM36" s="155"/>
      <c r="AN36" s="219"/>
      <c r="AO36" s="155"/>
      <c r="AP36" s="219"/>
      <c r="AQ36" s="155"/>
      <c r="AR36" s="75"/>
      <c r="AS36" s="219"/>
      <c r="AT36" s="155"/>
      <c r="AU36" s="219"/>
      <c r="AV36" s="155"/>
      <c r="AW36" s="219"/>
      <c r="AX36" s="155"/>
      <c r="AY36" s="75"/>
      <c r="AZ36" s="219"/>
      <c r="BA36" s="154"/>
      <c r="BB36" s="218"/>
      <c r="BC36" s="154"/>
      <c r="BD36" s="218"/>
      <c r="BE36" s="154"/>
      <c r="BF36" s="84"/>
      <c r="BG36" s="220"/>
      <c r="BH36" s="156"/>
      <c r="BI36" s="220"/>
      <c r="BJ36" s="156"/>
      <c r="BK36" s="232"/>
      <c r="BL36" s="62">
        <f t="shared" si="5"/>
      </c>
      <c r="BM36" s="159"/>
      <c r="BN36" s="75"/>
      <c r="BO36" s="219"/>
      <c r="BP36" s="161"/>
      <c r="BQ36" s="219"/>
      <c r="BR36" s="161"/>
      <c r="BS36" s="219"/>
      <c r="BT36" s="162"/>
      <c r="BU36" s="72"/>
      <c r="BV36" s="222"/>
      <c r="BW36" s="162"/>
      <c r="BX36" s="222"/>
      <c r="BY36" s="162"/>
      <c r="BZ36" s="222"/>
      <c r="CA36" s="162"/>
      <c r="CB36" s="72"/>
      <c r="CC36" s="222"/>
      <c r="CD36" s="162"/>
      <c r="CE36" s="222"/>
      <c r="CF36" s="162"/>
      <c r="CG36" s="222"/>
      <c r="CH36" s="162"/>
      <c r="CI36" s="72"/>
      <c r="CJ36" s="222"/>
      <c r="CK36" s="162"/>
      <c r="CL36" s="222"/>
      <c r="CM36" s="162"/>
      <c r="CN36" s="222"/>
      <c r="CO36" s="189"/>
      <c r="CP36" s="139"/>
      <c r="CQ36" s="234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45"/>
      <c r="B37" s="246"/>
      <c r="C37" s="256"/>
      <c r="D37" s="302"/>
      <c r="E37" s="253"/>
      <c r="F37" s="254"/>
      <c r="G37" s="339">
        <f t="shared" si="6"/>
      </c>
      <c r="H37" s="340">
        <f t="shared" si="7"/>
      </c>
      <c r="I37" s="266">
        <f t="shared" si="8"/>
        <v>0</v>
      </c>
      <c r="J37" s="319">
        <f t="shared" si="9"/>
        <v>0</v>
      </c>
      <c r="K37" s="270">
        <f t="shared" si="10"/>
        <v>0</v>
      </c>
      <c r="L37" s="270">
        <f t="shared" si="0"/>
        <v>0</v>
      </c>
      <c r="M37" s="131">
        <f t="shared" si="11"/>
        <v>0</v>
      </c>
      <c r="N37" s="132">
        <f t="shared" si="12"/>
        <v>0</v>
      </c>
      <c r="O37" s="273">
        <f t="shared" si="13"/>
        <v>0</v>
      </c>
      <c r="P37" s="333">
        <f t="shared" si="1"/>
        <v>0</v>
      </c>
      <c r="Q37" s="352">
        <f t="shared" si="14"/>
        <v>0</v>
      </c>
      <c r="R37" s="353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>
        <f t="shared" si="4"/>
      </c>
      <c r="AG37" s="152"/>
      <c r="AH37" s="218"/>
      <c r="AI37" s="154"/>
      <c r="AJ37" s="218"/>
      <c r="AK37" s="69"/>
      <c r="AL37" s="219"/>
      <c r="AM37" s="155"/>
      <c r="AN37" s="219"/>
      <c r="AO37" s="155"/>
      <c r="AP37" s="219"/>
      <c r="AQ37" s="155"/>
      <c r="AR37" s="75"/>
      <c r="AS37" s="219"/>
      <c r="AT37" s="155"/>
      <c r="AU37" s="219"/>
      <c r="AV37" s="155"/>
      <c r="AW37" s="219"/>
      <c r="AX37" s="155"/>
      <c r="AY37" s="75"/>
      <c r="AZ37" s="219"/>
      <c r="BA37" s="154"/>
      <c r="BB37" s="218"/>
      <c r="BC37" s="154"/>
      <c r="BD37" s="218"/>
      <c r="BE37" s="154"/>
      <c r="BF37" s="69"/>
      <c r="BG37" s="218"/>
      <c r="BH37" s="154"/>
      <c r="BI37" s="218"/>
      <c r="BJ37" s="154"/>
      <c r="BK37" s="231"/>
      <c r="BL37" s="22">
        <f t="shared" si="5"/>
      </c>
      <c r="BM37" s="158"/>
      <c r="BN37" s="75"/>
      <c r="BO37" s="219"/>
      <c r="BP37" s="161"/>
      <c r="BQ37" s="219"/>
      <c r="BR37" s="161"/>
      <c r="BS37" s="219"/>
      <c r="BT37" s="161"/>
      <c r="BU37" s="75"/>
      <c r="BV37" s="219"/>
      <c r="BW37" s="161"/>
      <c r="BX37" s="219"/>
      <c r="BY37" s="161"/>
      <c r="BZ37" s="219"/>
      <c r="CA37" s="161"/>
      <c r="CB37" s="75"/>
      <c r="CC37" s="219"/>
      <c r="CD37" s="161"/>
      <c r="CE37" s="219"/>
      <c r="CF37" s="161"/>
      <c r="CG37" s="219"/>
      <c r="CH37" s="161"/>
      <c r="CI37" s="75"/>
      <c r="CJ37" s="219"/>
      <c r="CK37" s="161"/>
      <c r="CL37" s="219"/>
      <c r="CM37" s="161"/>
      <c r="CN37" s="219"/>
      <c r="CO37" s="189"/>
      <c r="CP37" s="139"/>
      <c r="CQ37" s="234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49"/>
      <c r="B38" s="250"/>
      <c r="C38" s="255"/>
      <c r="D38" s="301"/>
      <c r="E38" s="251"/>
      <c r="F38" s="252"/>
      <c r="G38" s="337">
        <f t="shared" si="6"/>
      </c>
      <c r="H38" s="338">
        <f t="shared" si="7"/>
      </c>
      <c r="I38" s="268">
        <f t="shared" si="8"/>
        <v>0</v>
      </c>
      <c r="J38" s="332">
        <f t="shared" si="9"/>
        <v>0</v>
      </c>
      <c r="K38" s="271">
        <f t="shared" si="10"/>
        <v>0</v>
      </c>
      <c r="L38" s="271">
        <f t="shared" si="0"/>
        <v>0</v>
      </c>
      <c r="M38" s="209">
        <f t="shared" si="11"/>
        <v>0</v>
      </c>
      <c r="N38" s="210">
        <f t="shared" si="12"/>
        <v>0</v>
      </c>
      <c r="O38" s="274">
        <f t="shared" si="13"/>
        <v>0</v>
      </c>
      <c r="P38" s="334">
        <f t="shared" si="1"/>
        <v>0</v>
      </c>
      <c r="Q38" s="352">
        <f t="shared" si="14"/>
        <v>0</v>
      </c>
      <c r="R38" s="353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>
        <f t="shared" si="4"/>
      </c>
      <c r="AG38" s="152"/>
      <c r="AH38" s="218"/>
      <c r="AI38" s="154"/>
      <c r="AJ38" s="218"/>
      <c r="AK38" s="69"/>
      <c r="AL38" s="219"/>
      <c r="AM38" s="155"/>
      <c r="AN38" s="219"/>
      <c r="AO38" s="155"/>
      <c r="AP38" s="219"/>
      <c r="AQ38" s="155"/>
      <c r="AR38" s="75"/>
      <c r="AS38" s="219"/>
      <c r="AT38" s="155"/>
      <c r="AU38" s="219"/>
      <c r="AV38" s="155"/>
      <c r="AW38" s="219"/>
      <c r="AX38" s="155"/>
      <c r="AY38" s="75"/>
      <c r="AZ38" s="219"/>
      <c r="BA38" s="154"/>
      <c r="BB38" s="218"/>
      <c r="BC38" s="154"/>
      <c r="BD38" s="218"/>
      <c r="BE38" s="154"/>
      <c r="BF38" s="69"/>
      <c r="BG38" s="218"/>
      <c r="BH38" s="154"/>
      <c r="BI38" s="218"/>
      <c r="BJ38" s="154"/>
      <c r="BK38" s="231"/>
      <c r="BL38" s="62">
        <f t="shared" si="5"/>
      </c>
      <c r="BM38" s="158"/>
      <c r="BN38" s="75"/>
      <c r="BO38" s="219"/>
      <c r="BP38" s="161"/>
      <c r="BQ38" s="219"/>
      <c r="BR38" s="161"/>
      <c r="BS38" s="219"/>
      <c r="BT38" s="161"/>
      <c r="BU38" s="75"/>
      <c r="BV38" s="219"/>
      <c r="BW38" s="161"/>
      <c r="BX38" s="219"/>
      <c r="BY38" s="161"/>
      <c r="BZ38" s="219"/>
      <c r="CA38" s="161"/>
      <c r="CB38" s="75"/>
      <c r="CC38" s="219"/>
      <c r="CD38" s="161"/>
      <c r="CE38" s="219"/>
      <c r="CF38" s="161"/>
      <c r="CG38" s="219"/>
      <c r="CH38" s="161"/>
      <c r="CI38" s="75"/>
      <c r="CJ38" s="219"/>
      <c r="CK38" s="161"/>
      <c r="CL38" s="219"/>
      <c r="CM38" s="161"/>
      <c r="CN38" s="219"/>
      <c r="CO38" s="189"/>
      <c r="CP38" s="139"/>
      <c r="CQ38" s="234"/>
    </row>
    <row r="39" spans="1:102" ht="21" customHeight="1">
      <c r="A39" s="245"/>
      <c r="B39" s="246"/>
      <c r="C39" s="256"/>
      <c r="D39" s="302"/>
      <c r="E39" s="253"/>
      <c r="F39" s="254"/>
      <c r="G39" s="339">
        <f t="shared" si="6"/>
      </c>
      <c r="H39" s="340">
        <f t="shared" si="7"/>
      </c>
      <c r="I39" s="269">
        <f t="shared" si="8"/>
        <v>0</v>
      </c>
      <c r="J39" s="319">
        <f t="shared" si="9"/>
        <v>0</v>
      </c>
      <c r="K39" s="270">
        <f t="shared" si="10"/>
        <v>0</v>
      </c>
      <c r="L39" s="270">
        <f t="shared" si="0"/>
        <v>0</v>
      </c>
      <c r="M39" s="131">
        <f t="shared" si="11"/>
        <v>0</v>
      </c>
      <c r="N39" s="133">
        <f t="shared" si="12"/>
        <v>0</v>
      </c>
      <c r="O39" s="273">
        <f t="shared" si="13"/>
        <v>0</v>
      </c>
      <c r="P39" s="333">
        <f t="shared" si="1"/>
        <v>0</v>
      </c>
      <c r="Q39" s="352">
        <f t="shared" si="14"/>
        <v>0</v>
      </c>
      <c r="R39" s="353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>
        <f t="shared" si="4"/>
      </c>
      <c r="AG39" s="152"/>
      <c r="AH39" s="218"/>
      <c r="AI39" s="154"/>
      <c r="AJ39" s="218"/>
      <c r="AK39" s="69"/>
      <c r="AL39" s="219"/>
      <c r="AM39" s="155"/>
      <c r="AN39" s="219"/>
      <c r="AO39" s="155"/>
      <c r="AP39" s="219"/>
      <c r="AQ39" s="155"/>
      <c r="AR39" s="75"/>
      <c r="AS39" s="219"/>
      <c r="AT39" s="155"/>
      <c r="AU39" s="219"/>
      <c r="AV39" s="155"/>
      <c r="AW39" s="219"/>
      <c r="AX39" s="155"/>
      <c r="AY39" s="75"/>
      <c r="AZ39" s="219"/>
      <c r="BA39" s="154"/>
      <c r="BB39" s="218"/>
      <c r="BC39" s="154"/>
      <c r="BD39" s="218"/>
      <c r="BE39" s="154"/>
      <c r="BF39" s="69"/>
      <c r="BG39" s="218"/>
      <c r="BH39" s="154"/>
      <c r="BI39" s="218"/>
      <c r="BJ39" s="154"/>
      <c r="BK39" s="231"/>
      <c r="BL39" s="63">
        <f t="shared" si="5"/>
      </c>
      <c r="BM39" s="158"/>
      <c r="BN39" s="75"/>
      <c r="BO39" s="219"/>
      <c r="BP39" s="161"/>
      <c r="BQ39" s="219"/>
      <c r="BR39" s="161"/>
      <c r="BS39" s="219"/>
      <c r="BT39" s="161"/>
      <c r="BU39" s="75"/>
      <c r="BV39" s="219"/>
      <c r="BW39" s="161"/>
      <c r="BX39" s="219"/>
      <c r="BY39" s="161"/>
      <c r="BZ39" s="219"/>
      <c r="CA39" s="161"/>
      <c r="CB39" s="75"/>
      <c r="CC39" s="219"/>
      <c r="CD39" s="161"/>
      <c r="CE39" s="219"/>
      <c r="CF39" s="161"/>
      <c r="CG39" s="219"/>
      <c r="CH39" s="161"/>
      <c r="CI39" s="75"/>
      <c r="CJ39" s="219"/>
      <c r="CK39" s="161"/>
      <c r="CL39" s="219"/>
      <c r="CM39" s="161"/>
      <c r="CN39" s="219"/>
      <c r="CO39" s="190"/>
      <c r="CP39" s="140"/>
      <c r="CQ39" s="235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49"/>
      <c r="B40" s="250"/>
      <c r="C40" s="255"/>
      <c r="D40" s="301"/>
      <c r="E40" s="251"/>
      <c r="F40" s="252"/>
      <c r="G40" s="337">
        <f t="shared" si="6"/>
      </c>
      <c r="H40" s="338">
        <f t="shared" si="7"/>
      </c>
      <c r="I40" s="268">
        <f t="shared" si="8"/>
        <v>0</v>
      </c>
      <c r="J40" s="332">
        <f t="shared" si="9"/>
        <v>0</v>
      </c>
      <c r="K40" s="271">
        <f t="shared" si="10"/>
        <v>0</v>
      </c>
      <c r="L40" s="271">
        <f t="shared" si="0"/>
        <v>0</v>
      </c>
      <c r="M40" s="209">
        <f t="shared" si="11"/>
        <v>0</v>
      </c>
      <c r="N40" s="210">
        <f t="shared" si="12"/>
        <v>0</v>
      </c>
      <c r="O40" s="274">
        <f t="shared" si="13"/>
        <v>0</v>
      </c>
      <c r="P40" s="334">
        <f t="shared" si="1"/>
        <v>0</v>
      </c>
      <c r="Q40" s="352">
        <f t="shared" si="14"/>
        <v>0</v>
      </c>
      <c r="R40" s="353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>
        <f t="shared" si="4"/>
      </c>
      <c r="AG40" s="152"/>
      <c r="AH40" s="218"/>
      <c r="AI40" s="154"/>
      <c r="AJ40" s="218"/>
      <c r="AK40" s="69"/>
      <c r="AL40" s="219"/>
      <c r="AM40" s="155"/>
      <c r="AN40" s="219"/>
      <c r="AO40" s="155"/>
      <c r="AP40" s="219"/>
      <c r="AQ40" s="155"/>
      <c r="AR40" s="75"/>
      <c r="AS40" s="219"/>
      <c r="AT40" s="155"/>
      <c r="AU40" s="219"/>
      <c r="AV40" s="155"/>
      <c r="AW40" s="219"/>
      <c r="AX40" s="155"/>
      <c r="AY40" s="75"/>
      <c r="AZ40" s="219"/>
      <c r="BA40" s="154"/>
      <c r="BB40" s="218"/>
      <c r="BC40" s="154"/>
      <c r="BD40" s="218"/>
      <c r="BE40" s="154"/>
      <c r="BF40" s="69"/>
      <c r="BG40" s="218"/>
      <c r="BH40" s="154"/>
      <c r="BI40" s="218"/>
      <c r="BJ40" s="154"/>
      <c r="BK40" s="231"/>
      <c r="BL40" s="22">
        <f t="shared" si="5"/>
      </c>
      <c r="BM40" s="158"/>
      <c r="BN40" s="75"/>
      <c r="BO40" s="219"/>
      <c r="BP40" s="161"/>
      <c r="BQ40" s="219"/>
      <c r="BR40" s="161"/>
      <c r="BS40" s="219"/>
      <c r="BT40" s="161"/>
      <c r="BU40" s="75"/>
      <c r="BV40" s="219"/>
      <c r="BW40" s="161"/>
      <c r="BX40" s="219"/>
      <c r="BY40" s="161"/>
      <c r="BZ40" s="219"/>
      <c r="CA40" s="161"/>
      <c r="CB40" s="75"/>
      <c r="CC40" s="219"/>
      <c r="CD40" s="161"/>
      <c r="CE40" s="219"/>
      <c r="CF40" s="161"/>
      <c r="CG40" s="219"/>
      <c r="CH40" s="161"/>
      <c r="CI40" s="75"/>
      <c r="CJ40" s="219"/>
      <c r="CK40" s="161"/>
      <c r="CL40" s="219"/>
      <c r="CM40" s="161"/>
      <c r="CN40" s="219"/>
      <c r="CO40" s="189"/>
      <c r="CP40" s="139"/>
      <c r="CQ40" s="234"/>
      <c r="CR40" s="12"/>
      <c r="CS40" s="12"/>
      <c r="CT40" s="12"/>
      <c r="CU40" s="12"/>
      <c r="CV40" s="12"/>
      <c r="CW40" s="12"/>
    </row>
    <row r="41" spans="1:101" ht="21" customHeight="1">
      <c r="A41" s="245"/>
      <c r="B41" s="246"/>
      <c r="C41" s="256"/>
      <c r="D41" s="302"/>
      <c r="E41" s="253"/>
      <c r="F41" s="254"/>
      <c r="G41" s="339">
        <f t="shared" si="6"/>
      </c>
      <c r="H41" s="340">
        <f t="shared" si="7"/>
      </c>
      <c r="I41" s="266">
        <f t="shared" si="8"/>
        <v>0</v>
      </c>
      <c r="J41" s="319">
        <f t="shared" si="9"/>
        <v>0</v>
      </c>
      <c r="K41" s="270">
        <f t="shared" si="10"/>
        <v>0</v>
      </c>
      <c r="L41" s="270">
        <f t="shared" si="0"/>
        <v>0</v>
      </c>
      <c r="M41" s="131">
        <f t="shared" si="11"/>
        <v>0</v>
      </c>
      <c r="N41" s="132">
        <f t="shared" si="12"/>
        <v>0</v>
      </c>
      <c r="O41" s="273">
        <f t="shared" si="13"/>
        <v>0</v>
      </c>
      <c r="P41" s="333">
        <f t="shared" si="1"/>
        <v>0</v>
      </c>
      <c r="Q41" s="352">
        <f t="shared" si="14"/>
        <v>0</v>
      </c>
      <c r="R41" s="353"/>
      <c r="S41" s="101">
        <f aca="true" t="shared" si="26" ref="S41:Y4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>
        <f t="shared" si="4"/>
      </c>
      <c r="AG41" s="152"/>
      <c r="AH41" s="218"/>
      <c r="AI41" s="154"/>
      <c r="AJ41" s="218"/>
      <c r="AK41" s="69"/>
      <c r="AL41" s="219"/>
      <c r="AM41" s="155"/>
      <c r="AN41" s="219"/>
      <c r="AO41" s="155"/>
      <c r="AP41" s="219"/>
      <c r="AQ41" s="155"/>
      <c r="AR41" s="75"/>
      <c r="AS41" s="219"/>
      <c r="AT41" s="155"/>
      <c r="AU41" s="219"/>
      <c r="AV41" s="155"/>
      <c r="AW41" s="219"/>
      <c r="AX41" s="155"/>
      <c r="AY41" s="75"/>
      <c r="AZ41" s="219"/>
      <c r="BA41" s="154"/>
      <c r="BB41" s="218"/>
      <c r="BC41" s="154"/>
      <c r="BD41" s="218"/>
      <c r="BE41" s="154"/>
      <c r="BF41" s="69"/>
      <c r="BG41" s="218"/>
      <c r="BH41" s="154"/>
      <c r="BI41" s="218"/>
      <c r="BJ41" s="154"/>
      <c r="BK41" s="231"/>
      <c r="BL41" s="22">
        <f t="shared" si="5"/>
      </c>
      <c r="BM41" s="158"/>
      <c r="BN41" s="75"/>
      <c r="BO41" s="219"/>
      <c r="BP41" s="161"/>
      <c r="BQ41" s="219"/>
      <c r="BR41" s="161"/>
      <c r="BS41" s="219"/>
      <c r="BT41" s="161"/>
      <c r="BU41" s="75"/>
      <c r="BV41" s="219"/>
      <c r="BW41" s="161"/>
      <c r="BX41" s="219"/>
      <c r="BY41" s="161"/>
      <c r="BZ41" s="219"/>
      <c r="CA41" s="161"/>
      <c r="CB41" s="75"/>
      <c r="CC41" s="219"/>
      <c r="CD41" s="161"/>
      <c r="CE41" s="219"/>
      <c r="CF41" s="161"/>
      <c r="CG41" s="219"/>
      <c r="CH41" s="161"/>
      <c r="CI41" s="75"/>
      <c r="CJ41" s="219"/>
      <c r="CK41" s="161"/>
      <c r="CL41" s="219"/>
      <c r="CM41" s="161"/>
      <c r="CN41" s="219"/>
      <c r="CO41" s="189"/>
      <c r="CP41" s="139"/>
      <c r="CQ41" s="234"/>
      <c r="CW41" s="12"/>
    </row>
    <row r="42" spans="1:102" s="12" customFormat="1" ht="21" customHeight="1">
      <c r="A42" s="249"/>
      <c r="B42" s="250"/>
      <c r="C42" s="255"/>
      <c r="D42" s="301"/>
      <c r="E42" s="251"/>
      <c r="F42" s="252"/>
      <c r="G42" s="337">
        <f t="shared" si="6"/>
      </c>
      <c r="H42" s="338">
        <f t="shared" si="7"/>
      </c>
      <c r="I42" s="267">
        <f t="shared" si="8"/>
        <v>0</v>
      </c>
      <c r="J42" s="332">
        <f t="shared" si="9"/>
        <v>0</v>
      </c>
      <c r="K42" s="271">
        <f t="shared" si="10"/>
        <v>0</v>
      </c>
      <c r="L42" s="271">
        <f t="shared" si="0"/>
        <v>0</v>
      </c>
      <c r="M42" s="209">
        <f t="shared" si="11"/>
        <v>0</v>
      </c>
      <c r="N42" s="210">
        <f t="shared" si="12"/>
        <v>0</v>
      </c>
      <c r="O42" s="274">
        <f t="shared" si="13"/>
        <v>0</v>
      </c>
      <c r="P42" s="334">
        <f t="shared" si="1"/>
        <v>0</v>
      </c>
      <c r="Q42" s="352">
        <f t="shared" si="14"/>
        <v>0</v>
      </c>
      <c r="R42" s="353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>
        <f t="shared" si="4"/>
      </c>
      <c r="AG42" s="152"/>
      <c r="AH42" s="218"/>
      <c r="AI42" s="154"/>
      <c r="AJ42" s="218"/>
      <c r="AK42" s="69"/>
      <c r="AL42" s="218"/>
      <c r="AM42" s="154"/>
      <c r="AN42" s="218"/>
      <c r="AO42" s="154"/>
      <c r="AP42" s="218"/>
      <c r="AQ42" s="154"/>
      <c r="AR42" s="69"/>
      <c r="AS42" s="218"/>
      <c r="AT42" s="154"/>
      <c r="AU42" s="218"/>
      <c r="AV42" s="154"/>
      <c r="AW42" s="218"/>
      <c r="AX42" s="154"/>
      <c r="AY42" s="69"/>
      <c r="AZ42" s="218"/>
      <c r="BA42" s="154"/>
      <c r="BB42" s="218"/>
      <c r="BC42" s="154"/>
      <c r="BD42" s="218"/>
      <c r="BE42" s="154"/>
      <c r="BF42" s="69"/>
      <c r="BG42" s="218"/>
      <c r="BH42" s="154"/>
      <c r="BI42" s="218"/>
      <c r="BJ42" s="154"/>
      <c r="BK42" s="231"/>
      <c r="BL42" s="22">
        <f t="shared" si="5"/>
      </c>
      <c r="BM42" s="158"/>
      <c r="BN42" s="75"/>
      <c r="BO42" s="219"/>
      <c r="BP42" s="161"/>
      <c r="BQ42" s="219"/>
      <c r="BR42" s="161"/>
      <c r="BS42" s="219"/>
      <c r="BT42" s="161"/>
      <c r="BU42" s="75"/>
      <c r="BV42" s="219"/>
      <c r="BW42" s="161"/>
      <c r="BX42" s="219"/>
      <c r="BY42" s="161"/>
      <c r="BZ42" s="219"/>
      <c r="CA42" s="161"/>
      <c r="CB42" s="75"/>
      <c r="CC42" s="219"/>
      <c r="CD42" s="161"/>
      <c r="CE42" s="219"/>
      <c r="CF42" s="161"/>
      <c r="CG42" s="219"/>
      <c r="CH42" s="161"/>
      <c r="CI42" s="75"/>
      <c r="CJ42" s="219"/>
      <c r="CK42" s="161"/>
      <c r="CL42" s="219"/>
      <c r="CM42" s="161"/>
      <c r="CN42" s="219"/>
      <c r="CO42" s="189"/>
      <c r="CP42" s="139"/>
      <c r="CQ42" s="234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45"/>
      <c r="B43" s="246"/>
      <c r="C43" s="256"/>
      <c r="D43" s="302"/>
      <c r="E43" s="253"/>
      <c r="F43" s="254"/>
      <c r="G43" s="339">
        <f t="shared" si="6"/>
      </c>
      <c r="H43" s="340">
        <f t="shared" si="7"/>
      </c>
      <c r="I43" s="266">
        <f t="shared" si="8"/>
        <v>0</v>
      </c>
      <c r="J43" s="319">
        <f t="shared" si="9"/>
        <v>0</v>
      </c>
      <c r="K43" s="270">
        <f t="shared" si="10"/>
        <v>0</v>
      </c>
      <c r="L43" s="270">
        <f t="shared" si="0"/>
        <v>0</v>
      </c>
      <c r="M43" s="131">
        <f t="shared" si="11"/>
        <v>0</v>
      </c>
      <c r="N43" s="132">
        <f t="shared" si="12"/>
        <v>0</v>
      </c>
      <c r="O43" s="273">
        <f t="shared" si="13"/>
        <v>0</v>
      </c>
      <c r="P43" s="333">
        <f t="shared" si="1"/>
        <v>0</v>
      </c>
      <c r="Q43" s="352">
        <f t="shared" si="14"/>
        <v>0</v>
      </c>
      <c r="R43" s="353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>
        <f t="shared" si="4"/>
      </c>
      <c r="AG43" s="152"/>
      <c r="AH43" s="218"/>
      <c r="AI43" s="154"/>
      <c r="AJ43" s="218"/>
      <c r="AK43" s="69"/>
      <c r="AL43" s="218"/>
      <c r="AM43" s="154"/>
      <c r="AN43" s="218"/>
      <c r="AO43" s="154"/>
      <c r="AP43" s="218"/>
      <c r="AQ43" s="154"/>
      <c r="AR43" s="69"/>
      <c r="AS43" s="218"/>
      <c r="AT43" s="154"/>
      <c r="AU43" s="218"/>
      <c r="AV43" s="154"/>
      <c r="AW43" s="218"/>
      <c r="AX43" s="154"/>
      <c r="AY43" s="69"/>
      <c r="AZ43" s="218"/>
      <c r="BA43" s="154"/>
      <c r="BB43" s="218"/>
      <c r="BC43" s="154"/>
      <c r="BD43" s="218"/>
      <c r="BE43" s="154"/>
      <c r="BF43" s="69"/>
      <c r="BG43" s="218"/>
      <c r="BH43" s="154"/>
      <c r="BI43" s="218"/>
      <c r="BJ43" s="154"/>
      <c r="BK43" s="231"/>
      <c r="BL43" s="22">
        <f t="shared" si="5"/>
      </c>
      <c r="BM43" s="158"/>
      <c r="BN43" s="75"/>
      <c r="BO43" s="219"/>
      <c r="BP43" s="161"/>
      <c r="BQ43" s="219"/>
      <c r="BR43" s="161"/>
      <c r="BS43" s="219"/>
      <c r="BT43" s="161"/>
      <c r="BU43" s="75"/>
      <c r="BV43" s="219"/>
      <c r="BW43" s="161"/>
      <c r="BX43" s="219"/>
      <c r="BY43" s="161"/>
      <c r="BZ43" s="219"/>
      <c r="CA43" s="161"/>
      <c r="CB43" s="75"/>
      <c r="CC43" s="219"/>
      <c r="CD43" s="161"/>
      <c r="CE43" s="219"/>
      <c r="CF43" s="161"/>
      <c r="CG43" s="219"/>
      <c r="CH43" s="161"/>
      <c r="CI43" s="75"/>
      <c r="CJ43" s="219"/>
      <c r="CK43" s="161"/>
      <c r="CL43" s="219"/>
      <c r="CM43" s="161"/>
      <c r="CN43" s="219"/>
      <c r="CO43" s="189"/>
      <c r="CP43" s="139"/>
      <c r="CQ43" s="234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49"/>
      <c r="B44" s="250"/>
      <c r="C44" s="255"/>
      <c r="D44" s="301"/>
      <c r="E44" s="251"/>
      <c r="F44" s="252"/>
      <c r="G44" s="337">
        <f t="shared" si="6"/>
      </c>
      <c r="H44" s="338">
        <f t="shared" si="7"/>
      </c>
      <c r="I44" s="267">
        <f t="shared" si="8"/>
        <v>0</v>
      </c>
      <c r="J44" s="332">
        <f t="shared" si="9"/>
        <v>0</v>
      </c>
      <c r="K44" s="271">
        <f t="shared" si="10"/>
        <v>0</v>
      </c>
      <c r="L44" s="271">
        <f t="shared" si="0"/>
        <v>0</v>
      </c>
      <c r="M44" s="209">
        <f t="shared" si="11"/>
        <v>0</v>
      </c>
      <c r="N44" s="210">
        <f t="shared" si="12"/>
        <v>0</v>
      </c>
      <c r="O44" s="274">
        <f t="shared" si="13"/>
        <v>0</v>
      </c>
      <c r="P44" s="334">
        <f t="shared" si="1"/>
        <v>0</v>
      </c>
      <c r="Q44" s="352">
        <f t="shared" si="14"/>
        <v>0</v>
      </c>
      <c r="R44" s="353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>
        <f t="shared" si="4"/>
      </c>
      <c r="AG44" s="152"/>
      <c r="AH44" s="218"/>
      <c r="AI44" s="154"/>
      <c r="AJ44" s="218"/>
      <c r="AK44" s="69"/>
      <c r="AL44" s="218"/>
      <c r="AM44" s="154"/>
      <c r="AN44" s="218"/>
      <c r="AO44" s="154"/>
      <c r="AP44" s="218"/>
      <c r="AQ44" s="154"/>
      <c r="AR44" s="69"/>
      <c r="AS44" s="218"/>
      <c r="AT44" s="154"/>
      <c r="AU44" s="218"/>
      <c r="AV44" s="154"/>
      <c r="AW44" s="218"/>
      <c r="AX44" s="154"/>
      <c r="AY44" s="69"/>
      <c r="AZ44" s="218"/>
      <c r="BA44" s="154"/>
      <c r="BB44" s="218"/>
      <c r="BC44" s="154"/>
      <c r="BD44" s="218"/>
      <c r="BE44" s="154"/>
      <c r="BF44" s="69"/>
      <c r="BG44" s="218"/>
      <c r="BH44" s="154"/>
      <c r="BI44" s="218"/>
      <c r="BJ44" s="154"/>
      <c r="BK44" s="231"/>
      <c r="BL44" s="22">
        <f t="shared" si="5"/>
      </c>
      <c r="BM44" s="158"/>
      <c r="BN44" s="75"/>
      <c r="BO44" s="219"/>
      <c r="BP44" s="161"/>
      <c r="BQ44" s="219"/>
      <c r="BR44" s="161"/>
      <c r="BS44" s="219"/>
      <c r="BT44" s="161"/>
      <c r="BU44" s="75"/>
      <c r="BV44" s="219"/>
      <c r="BW44" s="161"/>
      <c r="BX44" s="219"/>
      <c r="BY44" s="161"/>
      <c r="BZ44" s="219"/>
      <c r="CA44" s="161"/>
      <c r="CB44" s="75"/>
      <c r="CC44" s="219"/>
      <c r="CD44" s="161"/>
      <c r="CE44" s="219"/>
      <c r="CF44" s="161"/>
      <c r="CG44" s="219"/>
      <c r="CH44" s="161"/>
      <c r="CI44" s="75"/>
      <c r="CJ44" s="219"/>
      <c r="CK44" s="161"/>
      <c r="CL44" s="219"/>
      <c r="CM44" s="161"/>
      <c r="CN44" s="219"/>
      <c r="CO44" s="189"/>
      <c r="CP44" s="139"/>
      <c r="CQ44" s="234"/>
    </row>
    <row r="45" spans="1:95" s="12" customFormat="1" ht="21" customHeight="1">
      <c r="A45" s="245"/>
      <c r="B45" s="246"/>
      <c r="C45" s="256"/>
      <c r="D45" s="302"/>
      <c r="E45" s="253"/>
      <c r="F45" s="254"/>
      <c r="G45" s="339">
        <f t="shared" si="6"/>
      </c>
      <c r="H45" s="340">
        <f t="shared" si="7"/>
      </c>
      <c r="I45" s="266">
        <f t="shared" si="8"/>
        <v>0</v>
      </c>
      <c r="J45" s="319">
        <f t="shared" si="9"/>
        <v>0</v>
      </c>
      <c r="K45" s="270">
        <f t="shared" si="10"/>
        <v>0</v>
      </c>
      <c r="L45" s="270">
        <f t="shared" si="0"/>
        <v>0</v>
      </c>
      <c r="M45" s="131">
        <f t="shared" si="11"/>
        <v>0</v>
      </c>
      <c r="N45" s="132">
        <f t="shared" si="12"/>
        <v>0</v>
      </c>
      <c r="O45" s="273">
        <f t="shared" si="13"/>
        <v>0</v>
      </c>
      <c r="P45" s="333">
        <f t="shared" si="1"/>
        <v>0</v>
      </c>
      <c r="Q45" s="352">
        <f t="shared" si="14"/>
        <v>0</v>
      </c>
      <c r="R45" s="353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>
        <f t="shared" si="4"/>
      </c>
      <c r="AG45" s="152"/>
      <c r="AH45" s="218"/>
      <c r="AI45" s="154"/>
      <c r="AJ45" s="218"/>
      <c r="AK45" s="69"/>
      <c r="AL45" s="218"/>
      <c r="AM45" s="154"/>
      <c r="AN45" s="218"/>
      <c r="AO45" s="154"/>
      <c r="AP45" s="218"/>
      <c r="AQ45" s="154"/>
      <c r="AR45" s="69"/>
      <c r="AS45" s="218"/>
      <c r="AT45" s="154"/>
      <c r="AU45" s="218"/>
      <c r="AV45" s="154"/>
      <c r="AW45" s="218"/>
      <c r="AX45" s="154"/>
      <c r="AY45" s="69"/>
      <c r="AZ45" s="218"/>
      <c r="BA45" s="154"/>
      <c r="BB45" s="218"/>
      <c r="BC45" s="154"/>
      <c r="BD45" s="218"/>
      <c r="BE45" s="154"/>
      <c r="BF45" s="69"/>
      <c r="BG45" s="218"/>
      <c r="BH45" s="154"/>
      <c r="BI45" s="218"/>
      <c r="BJ45" s="154"/>
      <c r="BK45" s="231"/>
      <c r="BL45" s="22">
        <f t="shared" si="5"/>
      </c>
      <c r="BM45" s="158"/>
      <c r="BN45" s="75"/>
      <c r="BO45" s="219"/>
      <c r="BP45" s="161"/>
      <c r="BQ45" s="219"/>
      <c r="BR45" s="161"/>
      <c r="BS45" s="219"/>
      <c r="BT45" s="161"/>
      <c r="BU45" s="75"/>
      <c r="BV45" s="219"/>
      <c r="BW45" s="161"/>
      <c r="BX45" s="219"/>
      <c r="BY45" s="161"/>
      <c r="BZ45" s="219"/>
      <c r="CA45" s="161"/>
      <c r="CB45" s="75"/>
      <c r="CC45" s="219"/>
      <c r="CD45" s="161"/>
      <c r="CE45" s="219"/>
      <c r="CF45" s="161"/>
      <c r="CG45" s="219"/>
      <c r="CH45" s="161"/>
      <c r="CI45" s="75"/>
      <c r="CJ45" s="219"/>
      <c r="CK45" s="161"/>
      <c r="CL45" s="219"/>
      <c r="CM45" s="161"/>
      <c r="CN45" s="219"/>
      <c r="CO45" s="189"/>
      <c r="CP45" s="139"/>
      <c r="CQ45" s="234"/>
    </row>
    <row r="46" spans="1:102" ht="21" customHeight="1">
      <c r="A46" s="249"/>
      <c r="B46" s="250"/>
      <c r="C46" s="255"/>
      <c r="D46" s="301"/>
      <c r="E46" s="251"/>
      <c r="F46" s="252"/>
      <c r="G46" s="337">
        <f t="shared" si="6"/>
      </c>
      <c r="H46" s="338">
        <f t="shared" si="7"/>
      </c>
      <c r="I46" s="268">
        <f t="shared" si="8"/>
        <v>0</v>
      </c>
      <c r="J46" s="332">
        <f t="shared" si="9"/>
        <v>0</v>
      </c>
      <c r="K46" s="271">
        <f t="shared" si="10"/>
        <v>0</v>
      </c>
      <c r="L46" s="271">
        <f t="shared" si="0"/>
        <v>0</v>
      </c>
      <c r="M46" s="209">
        <f t="shared" si="11"/>
        <v>0</v>
      </c>
      <c r="N46" s="210">
        <f t="shared" si="12"/>
        <v>0</v>
      </c>
      <c r="O46" s="274">
        <f t="shared" si="13"/>
        <v>0</v>
      </c>
      <c r="P46" s="334">
        <f t="shared" si="1"/>
        <v>0</v>
      </c>
      <c r="Q46" s="352">
        <f t="shared" si="14"/>
        <v>0</v>
      </c>
      <c r="R46" s="353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>
        <f t="shared" si="4"/>
      </c>
      <c r="AG46" s="152"/>
      <c r="AH46" s="218"/>
      <c r="AI46" s="154"/>
      <c r="AJ46" s="218"/>
      <c r="AK46" s="69"/>
      <c r="AL46" s="218"/>
      <c r="AM46" s="154"/>
      <c r="AN46" s="218"/>
      <c r="AO46" s="154"/>
      <c r="AP46" s="218"/>
      <c r="AQ46" s="154"/>
      <c r="AR46" s="69"/>
      <c r="AS46" s="218"/>
      <c r="AT46" s="154"/>
      <c r="AU46" s="218"/>
      <c r="AV46" s="154"/>
      <c r="AW46" s="218"/>
      <c r="AX46" s="154"/>
      <c r="AY46" s="69"/>
      <c r="AZ46" s="218"/>
      <c r="BA46" s="154"/>
      <c r="BB46" s="218"/>
      <c r="BC46" s="154"/>
      <c r="BD46" s="218"/>
      <c r="BE46" s="154"/>
      <c r="BF46" s="69"/>
      <c r="BG46" s="218"/>
      <c r="BH46" s="154"/>
      <c r="BI46" s="218"/>
      <c r="BJ46" s="154"/>
      <c r="BK46" s="231"/>
      <c r="BL46" s="22">
        <f t="shared" si="5"/>
      </c>
      <c r="BM46" s="158"/>
      <c r="BN46" s="75"/>
      <c r="BO46" s="219"/>
      <c r="BP46" s="161"/>
      <c r="BQ46" s="219"/>
      <c r="BR46" s="161"/>
      <c r="BS46" s="219"/>
      <c r="BT46" s="161"/>
      <c r="BU46" s="75"/>
      <c r="BV46" s="219"/>
      <c r="BW46" s="161"/>
      <c r="BX46" s="219"/>
      <c r="BY46" s="161"/>
      <c r="BZ46" s="219"/>
      <c r="CA46" s="161"/>
      <c r="CB46" s="75"/>
      <c r="CC46" s="219"/>
      <c r="CD46" s="161"/>
      <c r="CE46" s="219"/>
      <c r="CF46" s="161"/>
      <c r="CG46" s="219"/>
      <c r="CH46" s="161"/>
      <c r="CI46" s="75"/>
      <c r="CJ46" s="219"/>
      <c r="CK46" s="161"/>
      <c r="CL46" s="219"/>
      <c r="CM46" s="161"/>
      <c r="CN46" s="219"/>
      <c r="CO46" s="189"/>
      <c r="CP46" s="139"/>
      <c r="CQ46" s="234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39">
        <f t="shared" si="6"/>
      </c>
      <c r="H47" s="340">
        <f t="shared" si="7"/>
      </c>
      <c r="I47" s="269">
        <f t="shared" si="8"/>
        <v>0</v>
      </c>
      <c r="J47" s="319">
        <f t="shared" si="9"/>
        <v>0</v>
      </c>
      <c r="K47" s="270">
        <f t="shared" si="10"/>
        <v>0</v>
      </c>
      <c r="L47" s="270">
        <f t="shared" si="0"/>
        <v>0</v>
      </c>
      <c r="M47" s="131">
        <f t="shared" si="11"/>
        <v>0</v>
      </c>
      <c r="N47" s="133">
        <f t="shared" si="12"/>
        <v>0</v>
      </c>
      <c r="O47" s="273">
        <f t="shared" si="13"/>
        <v>0</v>
      </c>
      <c r="P47" s="333">
        <f t="shared" si="1"/>
        <v>0</v>
      </c>
      <c r="Q47" s="352">
        <f t="shared" si="14"/>
        <v>0</v>
      </c>
      <c r="R47" s="353"/>
      <c r="S47" s="101">
        <f aca="true" t="shared" si="27" ref="S47:Y52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>
        <f t="shared" si="4"/>
      </c>
      <c r="AG47" s="152"/>
      <c r="AH47" s="218"/>
      <c r="AI47" s="154"/>
      <c r="AJ47" s="218"/>
      <c r="AK47" s="69"/>
      <c r="AL47" s="218"/>
      <c r="AM47" s="154"/>
      <c r="AN47" s="218"/>
      <c r="AO47" s="154"/>
      <c r="AP47" s="218"/>
      <c r="AQ47" s="154"/>
      <c r="AR47" s="69"/>
      <c r="AS47" s="218"/>
      <c r="AT47" s="154"/>
      <c r="AU47" s="218"/>
      <c r="AV47" s="154"/>
      <c r="AW47" s="218"/>
      <c r="AX47" s="154"/>
      <c r="AY47" s="69"/>
      <c r="AZ47" s="218"/>
      <c r="BA47" s="154"/>
      <c r="BB47" s="218"/>
      <c r="BC47" s="154"/>
      <c r="BD47" s="218"/>
      <c r="BE47" s="154"/>
      <c r="BF47" s="69"/>
      <c r="BG47" s="218"/>
      <c r="BH47" s="154"/>
      <c r="BI47" s="218"/>
      <c r="BJ47" s="154"/>
      <c r="BK47" s="231"/>
      <c r="BL47" s="62">
        <f t="shared" si="5"/>
      </c>
      <c r="BM47" s="158"/>
      <c r="BN47" s="75"/>
      <c r="BO47" s="219"/>
      <c r="BP47" s="161"/>
      <c r="BQ47" s="219"/>
      <c r="BR47" s="161"/>
      <c r="BS47" s="219"/>
      <c r="BT47" s="161"/>
      <c r="BU47" s="75"/>
      <c r="BV47" s="219"/>
      <c r="BW47" s="161"/>
      <c r="BX47" s="219"/>
      <c r="BY47" s="161"/>
      <c r="BZ47" s="219"/>
      <c r="CA47" s="161"/>
      <c r="CB47" s="75"/>
      <c r="CC47" s="219"/>
      <c r="CD47" s="161"/>
      <c r="CE47" s="219"/>
      <c r="CF47" s="161"/>
      <c r="CG47" s="219"/>
      <c r="CH47" s="161"/>
      <c r="CI47" s="75"/>
      <c r="CJ47" s="219"/>
      <c r="CK47" s="161"/>
      <c r="CL47" s="219"/>
      <c r="CM47" s="161"/>
      <c r="CN47" s="219"/>
      <c r="CO47" s="190"/>
      <c r="CP47" s="140"/>
      <c r="CQ47" s="235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37">
        <f t="shared" si="6"/>
      </c>
      <c r="H48" s="338">
        <f t="shared" si="7"/>
      </c>
      <c r="I48" s="268">
        <f t="shared" si="8"/>
        <v>0</v>
      </c>
      <c r="J48" s="332">
        <f t="shared" si="9"/>
        <v>0</v>
      </c>
      <c r="K48" s="271">
        <f t="shared" si="10"/>
        <v>0</v>
      </c>
      <c r="L48" s="271">
        <f t="shared" si="0"/>
        <v>0</v>
      </c>
      <c r="M48" s="209">
        <f t="shared" si="11"/>
        <v>0</v>
      </c>
      <c r="N48" s="210">
        <f t="shared" si="12"/>
        <v>0</v>
      </c>
      <c r="O48" s="274">
        <f t="shared" si="13"/>
        <v>0</v>
      </c>
      <c r="P48" s="334">
        <f t="shared" si="1"/>
        <v>0</v>
      </c>
      <c r="Q48" s="352">
        <f t="shared" si="14"/>
        <v>0</v>
      </c>
      <c r="R48" s="353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>
        <f t="shared" si="4"/>
      </c>
      <c r="AG48" s="152"/>
      <c r="AH48" s="218"/>
      <c r="AI48" s="154"/>
      <c r="AJ48" s="218"/>
      <c r="AK48" s="69"/>
      <c r="AL48" s="218"/>
      <c r="AM48" s="154"/>
      <c r="AN48" s="218"/>
      <c r="AO48" s="154"/>
      <c r="AP48" s="218"/>
      <c r="AQ48" s="154"/>
      <c r="AR48" s="69"/>
      <c r="AS48" s="218"/>
      <c r="AT48" s="154"/>
      <c r="AU48" s="218"/>
      <c r="AV48" s="154"/>
      <c r="AW48" s="218"/>
      <c r="AX48" s="154"/>
      <c r="AY48" s="69"/>
      <c r="AZ48" s="218"/>
      <c r="BA48" s="154"/>
      <c r="BB48" s="218"/>
      <c r="BC48" s="154"/>
      <c r="BD48" s="218"/>
      <c r="BE48" s="154"/>
      <c r="BF48" s="69"/>
      <c r="BG48" s="218"/>
      <c r="BH48" s="154"/>
      <c r="BI48" s="218"/>
      <c r="BJ48" s="154"/>
      <c r="BK48" s="231"/>
      <c r="BL48" s="62">
        <f t="shared" si="5"/>
      </c>
      <c r="BM48" s="158"/>
      <c r="BN48" s="75"/>
      <c r="BO48" s="219"/>
      <c r="BP48" s="161"/>
      <c r="BQ48" s="219"/>
      <c r="BR48" s="161"/>
      <c r="BS48" s="219"/>
      <c r="BT48" s="161"/>
      <c r="BU48" s="75"/>
      <c r="BV48" s="219"/>
      <c r="BW48" s="161"/>
      <c r="BX48" s="219"/>
      <c r="BY48" s="161"/>
      <c r="BZ48" s="219"/>
      <c r="CA48" s="161"/>
      <c r="CB48" s="75"/>
      <c r="CC48" s="219"/>
      <c r="CD48" s="161"/>
      <c r="CE48" s="219"/>
      <c r="CF48" s="161"/>
      <c r="CG48" s="219"/>
      <c r="CH48" s="161"/>
      <c r="CI48" s="75"/>
      <c r="CJ48" s="219"/>
      <c r="CK48" s="161"/>
      <c r="CL48" s="219"/>
      <c r="CM48" s="161"/>
      <c r="CN48" s="219"/>
      <c r="CO48" s="189"/>
      <c r="CP48" s="139"/>
      <c r="CQ48" s="234"/>
    </row>
    <row r="49" spans="1:95" ht="21" customHeight="1">
      <c r="A49" s="245"/>
      <c r="B49" s="246"/>
      <c r="C49" s="256"/>
      <c r="D49" s="302"/>
      <c r="E49" s="253"/>
      <c r="F49" s="254"/>
      <c r="G49" s="339">
        <f t="shared" si="6"/>
      </c>
      <c r="H49" s="340">
        <f t="shared" si="7"/>
      </c>
      <c r="I49" s="266">
        <f t="shared" si="8"/>
        <v>0</v>
      </c>
      <c r="J49" s="319">
        <f t="shared" si="9"/>
        <v>0</v>
      </c>
      <c r="K49" s="270">
        <f t="shared" si="10"/>
        <v>0</v>
      </c>
      <c r="L49" s="270">
        <f t="shared" si="0"/>
        <v>0</v>
      </c>
      <c r="M49" s="131">
        <f t="shared" si="11"/>
        <v>0</v>
      </c>
      <c r="N49" s="132">
        <f t="shared" si="12"/>
        <v>0</v>
      </c>
      <c r="O49" s="273">
        <f t="shared" si="13"/>
        <v>0</v>
      </c>
      <c r="P49" s="333">
        <f t="shared" si="1"/>
        <v>0</v>
      </c>
      <c r="Q49" s="352">
        <f t="shared" si="14"/>
        <v>0</v>
      </c>
      <c r="R49" s="353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>
        <f t="shared" si="4"/>
      </c>
      <c r="AG49" s="152"/>
      <c r="AH49" s="218"/>
      <c r="AI49" s="154"/>
      <c r="AJ49" s="218"/>
      <c r="AK49" s="69"/>
      <c r="AL49" s="218"/>
      <c r="AM49" s="154"/>
      <c r="AN49" s="218"/>
      <c r="AO49" s="154"/>
      <c r="AP49" s="218"/>
      <c r="AQ49" s="154"/>
      <c r="AR49" s="69"/>
      <c r="AS49" s="218"/>
      <c r="AT49" s="154"/>
      <c r="AU49" s="218"/>
      <c r="AV49" s="154"/>
      <c r="AW49" s="218"/>
      <c r="AX49" s="154"/>
      <c r="AY49" s="69"/>
      <c r="AZ49" s="218"/>
      <c r="BA49" s="154"/>
      <c r="BB49" s="218"/>
      <c r="BC49" s="154"/>
      <c r="BD49" s="218"/>
      <c r="BE49" s="154"/>
      <c r="BF49" s="84"/>
      <c r="BG49" s="220"/>
      <c r="BH49" s="156"/>
      <c r="BI49" s="220"/>
      <c r="BJ49" s="156"/>
      <c r="BK49" s="232"/>
      <c r="BL49" s="22">
        <f t="shared" si="5"/>
      </c>
      <c r="BM49" s="159"/>
      <c r="BN49" s="72"/>
      <c r="BO49" s="222"/>
      <c r="BP49" s="162"/>
      <c r="BQ49" s="222"/>
      <c r="BR49" s="162"/>
      <c r="BS49" s="222"/>
      <c r="BT49" s="162"/>
      <c r="BU49" s="72"/>
      <c r="BV49" s="222"/>
      <c r="BW49" s="162"/>
      <c r="BX49" s="222"/>
      <c r="BY49" s="162"/>
      <c r="BZ49" s="222"/>
      <c r="CA49" s="162"/>
      <c r="CB49" s="72"/>
      <c r="CC49" s="222"/>
      <c r="CD49" s="162"/>
      <c r="CE49" s="222"/>
      <c r="CF49" s="162"/>
      <c r="CG49" s="222"/>
      <c r="CH49" s="162"/>
      <c r="CI49" s="72"/>
      <c r="CJ49" s="222"/>
      <c r="CK49" s="162"/>
      <c r="CL49" s="222"/>
      <c r="CM49" s="162"/>
      <c r="CN49" s="222"/>
      <c r="CO49" s="189"/>
      <c r="CP49" s="139"/>
      <c r="CQ49" s="234"/>
    </row>
    <row r="50" spans="1:95" ht="21" customHeight="1">
      <c r="A50" s="249"/>
      <c r="B50" s="250"/>
      <c r="C50" s="255"/>
      <c r="D50" s="301"/>
      <c r="E50" s="251"/>
      <c r="F50" s="252"/>
      <c r="G50" s="337">
        <f t="shared" si="6"/>
      </c>
      <c r="H50" s="338">
        <f t="shared" si="7"/>
      </c>
      <c r="I50" s="267">
        <f t="shared" si="8"/>
        <v>0</v>
      </c>
      <c r="J50" s="332">
        <f t="shared" si="9"/>
        <v>0</v>
      </c>
      <c r="K50" s="271">
        <f t="shared" si="10"/>
        <v>0</v>
      </c>
      <c r="L50" s="271">
        <f t="shared" si="0"/>
        <v>0</v>
      </c>
      <c r="M50" s="209">
        <f t="shared" si="11"/>
        <v>0</v>
      </c>
      <c r="N50" s="210">
        <f t="shared" si="12"/>
        <v>0</v>
      </c>
      <c r="O50" s="274">
        <f t="shared" si="13"/>
        <v>0</v>
      </c>
      <c r="P50" s="334">
        <f t="shared" si="1"/>
        <v>0</v>
      </c>
      <c r="Q50" s="352">
        <f t="shared" si="14"/>
        <v>0</v>
      </c>
      <c r="R50" s="353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si="15"/>
        <v>0</v>
      </c>
      <c r="AA50" s="105">
        <f t="shared" si="16"/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22">
        <f t="shared" si="4"/>
      </c>
      <c r="AG50" s="152"/>
      <c r="AH50" s="218"/>
      <c r="AI50" s="154"/>
      <c r="AJ50" s="218"/>
      <c r="AK50" s="69"/>
      <c r="AL50" s="218"/>
      <c r="AM50" s="154"/>
      <c r="AN50" s="218"/>
      <c r="AO50" s="154"/>
      <c r="AP50" s="218"/>
      <c r="AQ50" s="154"/>
      <c r="AR50" s="69"/>
      <c r="AS50" s="218"/>
      <c r="AT50" s="154"/>
      <c r="AU50" s="218"/>
      <c r="AV50" s="154"/>
      <c r="AW50" s="218"/>
      <c r="AX50" s="154"/>
      <c r="AY50" s="69"/>
      <c r="AZ50" s="218"/>
      <c r="BA50" s="154"/>
      <c r="BB50" s="218"/>
      <c r="BC50" s="154"/>
      <c r="BD50" s="218"/>
      <c r="BE50" s="154"/>
      <c r="BF50" s="69"/>
      <c r="BG50" s="218"/>
      <c r="BH50" s="154"/>
      <c r="BI50" s="218"/>
      <c r="BJ50" s="154"/>
      <c r="BK50" s="231"/>
      <c r="BL50" s="22">
        <f t="shared" si="5"/>
      </c>
      <c r="BM50" s="158"/>
      <c r="BN50" s="75"/>
      <c r="BO50" s="219"/>
      <c r="BP50" s="161"/>
      <c r="BQ50" s="219"/>
      <c r="BR50" s="161"/>
      <c r="BS50" s="219"/>
      <c r="BT50" s="161"/>
      <c r="BU50" s="75"/>
      <c r="BV50" s="219"/>
      <c r="BW50" s="161"/>
      <c r="BX50" s="219"/>
      <c r="BY50" s="161"/>
      <c r="BZ50" s="219"/>
      <c r="CA50" s="161"/>
      <c r="CB50" s="75"/>
      <c r="CC50" s="219"/>
      <c r="CD50" s="161"/>
      <c r="CE50" s="219"/>
      <c r="CF50" s="161"/>
      <c r="CG50" s="219"/>
      <c r="CH50" s="161"/>
      <c r="CI50" s="75"/>
      <c r="CJ50" s="219"/>
      <c r="CK50" s="161"/>
      <c r="CL50" s="219"/>
      <c r="CM50" s="161"/>
      <c r="CN50" s="219"/>
      <c r="CO50" s="189"/>
      <c r="CP50" s="139"/>
      <c r="CQ50" s="234"/>
    </row>
    <row r="51" spans="1:102" s="12" customFormat="1" ht="21" customHeight="1">
      <c r="A51" s="245"/>
      <c r="B51" s="246"/>
      <c r="C51" s="256"/>
      <c r="D51" s="302"/>
      <c r="E51" s="253"/>
      <c r="F51" s="254"/>
      <c r="G51" s="339">
        <f t="shared" si="6"/>
      </c>
      <c r="H51" s="340">
        <f t="shared" si="7"/>
      </c>
      <c r="I51" s="266">
        <f t="shared" si="8"/>
        <v>0</v>
      </c>
      <c r="J51" s="319">
        <f t="shared" si="9"/>
        <v>0</v>
      </c>
      <c r="K51" s="270">
        <f t="shared" si="10"/>
        <v>0</v>
      </c>
      <c r="L51" s="270">
        <f t="shared" si="0"/>
        <v>0</v>
      </c>
      <c r="M51" s="131">
        <f t="shared" si="11"/>
        <v>0</v>
      </c>
      <c r="N51" s="132">
        <f t="shared" si="12"/>
        <v>0</v>
      </c>
      <c r="O51" s="273">
        <f t="shared" si="13"/>
        <v>0</v>
      </c>
      <c r="P51" s="333">
        <f t="shared" si="1"/>
        <v>0</v>
      </c>
      <c r="Q51" s="352">
        <f t="shared" si="14"/>
        <v>0</v>
      </c>
      <c r="R51" s="353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15"/>
        <v>0</v>
      </c>
      <c r="AA51" s="105">
        <f t="shared" si="16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22">
        <f t="shared" si="4"/>
      </c>
      <c r="AG51" s="152"/>
      <c r="AH51" s="218"/>
      <c r="AI51" s="154"/>
      <c r="AJ51" s="218"/>
      <c r="AK51" s="69"/>
      <c r="AL51" s="218"/>
      <c r="AM51" s="154"/>
      <c r="AN51" s="218"/>
      <c r="AO51" s="154"/>
      <c r="AP51" s="218"/>
      <c r="AQ51" s="154"/>
      <c r="AR51" s="69"/>
      <c r="AS51" s="218"/>
      <c r="AT51" s="154"/>
      <c r="AU51" s="218"/>
      <c r="AV51" s="154"/>
      <c r="AW51" s="218"/>
      <c r="AX51" s="154"/>
      <c r="AY51" s="69"/>
      <c r="AZ51" s="218"/>
      <c r="BA51" s="154"/>
      <c r="BB51" s="218"/>
      <c r="BC51" s="154"/>
      <c r="BD51" s="218"/>
      <c r="BE51" s="154"/>
      <c r="BF51" s="69"/>
      <c r="BG51" s="218"/>
      <c r="BH51" s="154"/>
      <c r="BI51" s="218"/>
      <c r="BJ51" s="154"/>
      <c r="BK51" s="231"/>
      <c r="BL51" s="22">
        <f t="shared" si="5"/>
      </c>
      <c r="BM51" s="158"/>
      <c r="BN51" s="75"/>
      <c r="BO51" s="219"/>
      <c r="BP51" s="161"/>
      <c r="BQ51" s="219"/>
      <c r="BR51" s="161"/>
      <c r="BS51" s="219"/>
      <c r="BT51" s="161"/>
      <c r="BU51" s="75"/>
      <c r="BV51" s="219"/>
      <c r="BW51" s="161"/>
      <c r="BX51" s="219"/>
      <c r="BY51" s="161"/>
      <c r="BZ51" s="219"/>
      <c r="CA51" s="161"/>
      <c r="CB51" s="75"/>
      <c r="CC51" s="219"/>
      <c r="CD51" s="161"/>
      <c r="CE51" s="219"/>
      <c r="CF51" s="161"/>
      <c r="CG51" s="219"/>
      <c r="CH51" s="161"/>
      <c r="CI51" s="75"/>
      <c r="CJ51" s="219"/>
      <c r="CK51" s="161"/>
      <c r="CL51" s="219"/>
      <c r="CM51" s="161"/>
      <c r="CN51" s="219"/>
      <c r="CO51" s="189"/>
      <c r="CP51" s="139"/>
      <c r="CQ51" s="234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37">
        <f t="shared" si="6"/>
      </c>
      <c r="H52" s="338">
        <f t="shared" si="7"/>
      </c>
      <c r="I52" s="268">
        <f t="shared" si="8"/>
        <v>0</v>
      </c>
      <c r="J52" s="332">
        <f t="shared" si="9"/>
        <v>0</v>
      </c>
      <c r="K52" s="271">
        <f t="shared" si="10"/>
        <v>0</v>
      </c>
      <c r="L52" s="271">
        <f t="shared" si="0"/>
        <v>0</v>
      </c>
      <c r="M52" s="209">
        <f t="shared" si="11"/>
        <v>0</v>
      </c>
      <c r="N52" s="210">
        <f t="shared" si="12"/>
        <v>0</v>
      </c>
      <c r="O52" s="274">
        <f t="shared" si="13"/>
        <v>0</v>
      </c>
      <c r="P52" s="334">
        <f t="shared" si="1"/>
        <v>0</v>
      </c>
      <c r="Q52" s="352">
        <f t="shared" si="14"/>
        <v>0</v>
      </c>
      <c r="R52" s="353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15"/>
        <v>0</v>
      </c>
      <c r="AA52" s="105">
        <f t="shared" si="16"/>
        <v>0</v>
      </c>
      <c r="AB52" s="104">
        <f t="shared" si="3"/>
        <v>0</v>
      </c>
      <c r="AC52" s="110">
        <f t="shared" si="3"/>
        <v>0</v>
      </c>
      <c r="AD52" s="110">
        <f t="shared" si="3"/>
        <v>0</v>
      </c>
      <c r="AE52" s="111">
        <f t="shared" si="3"/>
        <v>0</v>
      </c>
      <c r="AF52" s="22">
        <f t="shared" si="4"/>
      </c>
      <c r="AG52" s="152"/>
      <c r="AH52" s="218"/>
      <c r="AI52" s="154"/>
      <c r="AJ52" s="218"/>
      <c r="AK52" s="69"/>
      <c r="AL52" s="218"/>
      <c r="AM52" s="154"/>
      <c r="AN52" s="218"/>
      <c r="AO52" s="154"/>
      <c r="AP52" s="218"/>
      <c r="AQ52" s="154"/>
      <c r="AR52" s="69"/>
      <c r="AS52" s="218"/>
      <c r="AT52" s="154"/>
      <c r="AU52" s="218"/>
      <c r="AV52" s="154"/>
      <c r="AW52" s="218"/>
      <c r="AX52" s="154"/>
      <c r="AY52" s="69"/>
      <c r="AZ52" s="218"/>
      <c r="BA52" s="154"/>
      <c r="BB52" s="218"/>
      <c r="BC52" s="154"/>
      <c r="BD52" s="218"/>
      <c r="BE52" s="154"/>
      <c r="BF52" s="69"/>
      <c r="BG52" s="218"/>
      <c r="BH52" s="154"/>
      <c r="BI52" s="218"/>
      <c r="BJ52" s="154"/>
      <c r="BK52" s="231"/>
      <c r="BL52" s="22">
        <f t="shared" si="5"/>
      </c>
      <c r="BM52" s="158"/>
      <c r="BN52" s="75"/>
      <c r="BO52" s="219"/>
      <c r="BP52" s="161"/>
      <c r="BQ52" s="219"/>
      <c r="BR52" s="161"/>
      <c r="BS52" s="219"/>
      <c r="BT52" s="161"/>
      <c r="BU52" s="75"/>
      <c r="BV52" s="219"/>
      <c r="BW52" s="161"/>
      <c r="BX52" s="219"/>
      <c r="BY52" s="161"/>
      <c r="BZ52" s="219"/>
      <c r="CA52" s="161"/>
      <c r="CB52" s="75"/>
      <c r="CC52" s="219"/>
      <c r="CD52" s="161"/>
      <c r="CE52" s="219"/>
      <c r="CF52" s="161"/>
      <c r="CG52" s="219"/>
      <c r="CH52" s="161"/>
      <c r="CI52" s="75"/>
      <c r="CJ52" s="219"/>
      <c r="CK52" s="161"/>
      <c r="CL52" s="219"/>
      <c r="CM52" s="161"/>
      <c r="CN52" s="219"/>
      <c r="CO52" s="189"/>
      <c r="CP52" s="139"/>
      <c r="CQ52" s="234"/>
      <c r="CX52" s="12"/>
    </row>
    <row r="53" spans="1:95" ht="6.75" customHeight="1" thickBot="1">
      <c r="A53" s="23"/>
      <c r="B53" s="24"/>
      <c r="C53" s="41"/>
      <c r="D53" s="25"/>
      <c r="E53" s="42"/>
      <c r="F53" s="26"/>
      <c r="G53" s="27"/>
      <c r="H53" s="27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206"/>
      <c r="H54" s="206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0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>SUM(Z23:Z53)</f>
        <v>0</v>
      </c>
      <c r="AA54" s="126">
        <f t="shared" si="28"/>
        <v>0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 aca="true" t="shared" si="29" ref="AG54:BK54"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 t="shared" si="29"/>
      </c>
      <c r="AI54" s="135">
        <f t="shared" si="29"/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 t="shared" si="29"/>
      </c>
      <c r="AP54" s="135">
        <f t="shared" si="29"/>
      </c>
      <c r="AQ54" s="135">
        <f t="shared" si="29"/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 t="shared" si="29"/>
      </c>
      <c r="BD54" s="135">
        <f t="shared" si="29"/>
      </c>
      <c r="BE54" s="135">
        <f t="shared" si="29"/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 t="shared" si="29"/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195"/>
      <c r="H55" s="195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>
        <f>IF(COUNTIF(AG54:BK54,"X")=0,"","ERREUR DE VALEUR DANS LA COLONNE AVEC X")</f>
      </c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>
        <f>IF(COUNTIF(BM54:CQ54,"X")=0,"","ERREUR DE VALEUR DANS LA COLONNE AVEC X")</f>
      </c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195"/>
      <c r="H56" s="195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195"/>
      <c r="H57" s="195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="3" customFormat="1" ht="13.5" hidden="1">
      <c r="A64" s="3" t="s">
        <v>83</v>
      </c>
    </row>
    <row r="65" s="3" customFormat="1" ht="13.5" hidden="1">
      <c r="A65" s="3" t="s">
        <v>88</v>
      </c>
    </row>
    <row r="66" s="3" customFormat="1" ht="13.5" hidden="1">
      <c r="A66" s="3" t="s">
        <v>84</v>
      </c>
    </row>
    <row r="67" s="3" customFormat="1" ht="13.5" hidden="1">
      <c r="A67" s="3" t="s">
        <v>85</v>
      </c>
    </row>
    <row r="68" s="3" customFormat="1" ht="13.5" hidden="1">
      <c r="A68" s="3" t="s">
        <v>86</v>
      </c>
    </row>
    <row r="69" s="3" customFormat="1" ht="13.5" hidden="1">
      <c r="A69" s="3" t="s">
        <v>87</v>
      </c>
    </row>
  </sheetData>
  <sheetProtection password="C176" sheet="1" selectLockedCells="1" sort="0"/>
  <mergeCells count="132">
    <mergeCell ref="BN12:BQ12"/>
    <mergeCell ref="BS12:BX12"/>
    <mergeCell ref="A10:C10"/>
    <mergeCell ref="A5:B5"/>
    <mergeCell ref="F5:R5"/>
    <mergeCell ref="AH5:AT5"/>
    <mergeCell ref="BN5:BZ5"/>
    <mergeCell ref="F6:R6"/>
    <mergeCell ref="AH6:AT6"/>
    <mergeCell ref="BN6:BZ6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G10:I10"/>
    <mergeCell ref="G11:I11"/>
    <mergeCell ref="G12:L12"/>
    <mergeCell ref="G13:O13"/>
    <mergeCell ref="G14:J14"/>
    <mergeCell ref="AH3:AT4"/>
    <mergeCell ref="M12:R12"/>
    <mergeCell ref="AH12:AK12"/>
    <mergeCell ref="AM12:AR12"/>
    <mergeCell ref="E13:F13"/>
    <mergeCell ref="P13:R13"/>
    <mergeCell ref="A14:C14"/>
    <mergeCell ref="E14:F14"/>
    <mergeCell ref="P14:R14"/>
    <mergeCell ref="K14:O14"/>
    <mergeCell ref="G18:I18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H15:AN15"/>
    <mergeCell ref="A16:C16"/>
    <mergeCell ref="E16:F16"/>
    <mergeCell ref="AH16:AN16"/>
    <mergeCell ref="G15:R15"/>
    <mergeCell ref="G16:R16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G17:I17"/>
    <mergeCell ref="A19:C19"/>
    <mergeCell ref="G21:G22"/>
    <mergeCell ref="H21:H22"/>
    <mergeCell ref="AH19:AN19"/>
    <mergeCell ref="I20:P20"/>
    <mergeCell ref="Q20:R20"/>
    <mergeCell ref="S20:U20"/>
    <mergeCell ref="V20:Y20"/>
    <mergeCell ref="AA20:AA22"/>
    <mergeCell ref="AB20:AE20"/>
    <mergeCell ref="Q30:R30"/>
    <mergeCell ref="Q31:R31"/>
    <mergeCell ref="Q32:R32"/>
    <mergeCell ref="Q33:R33"/>
    <mergeCell ref="M21:P21"/>
    <mergeCell ref="Q21:R21"/>
    <mergeCell ref="Q22:R22"/>
    <mergeCell ref="Q23:R23"/>
    <mergeCell ref="AG55:AI55"/>
    <mergeCell ref="AJ55:AJ56"/>
    <mergeCell ref="AK55:AK56"/>
    <mergeCell ref="AL55:AO55"/>
    <mergeCell ref="O56:R57"/>
    <mergeCell ref="AY57:BA57"/>
    <mergeCell ref="BZ57:CD57"/>
    <mergeCell ref="CE57:CG57"/>
    <mergeCell ref="AP55:AS55"/>
    <mergeCell ref="BM55:BO55"/>
    <mergeCell ref="BP55:BP56"/>
    <mergeCell ref="BQ55:BQ56"/>
    <mergeCell ref="BR55:BU55"/>
    <mergeCell ref="BV55:BY55"/>
    <mergeCell ref="Q52:R52"/>
    <mergeCell ref="Q47:R47"/>
    <mergeCell ref="Q48:R48"/>
    <mergeCell ref="Q49:R49"/>
    <mergeCell ref="O54:P55"/>
    <mergeCell ref="Q44:R44"/>
    <mergeCell ref="Q45:R45"/>
    <mergeCell ref="Q46:R46"/>
    <mergeCell ref="Q54:R55"/>
    <mergeCell ref="Q35:R35"/>
    <mergeCell ref="Q36:R36"/>
    <mergeCell ref="Q37:R37"/>
    <mergeCell ref="Q24:R24"/>
    <mergeCell ref="Q25:R25"/>
    <mergeCell ref="Q34:R34"/>
    <mergeCell ref="Q26:R26"/>
    <mergeCell ref="Q27:R27"/>
    <mergeCell ref="Q28:R28"/>
    <mergeCell ref="Q29:R29"/>
    <mergeCell ref="I57:J57"/>
    <mergeCell ref="AT57:AX57"/>
    <mergeCell ref="Q41:R41"/>
    <mergeCell ref="Q42:R42"/>
    <mergeCell ref="Q43:R43"/>
    <mergeCell ref="Q38:R38"/>
    <mergeCell ref="Q39:R39"/>
    <mergeCell ref="Q40:R40"/>
    <mergeCell ref="Q50:R50"/>
    <mergeCell ref="Q51:R51"/>
    <mergeCell ref="A1:R1"/>
    <mergeCell ref="A2:R2"/>
    <mergeCell ref="A17:C17"/>
    <mergeCell ref="E17:F17"/>
    <mergeCell ref="Q17:R17"/>
    <mergeCell ref="A3:B3"/>
    <mergeCell ref="F3:R4"/>
    <mergeCell ref="A15:C15"/>
    <mergeCell ref="E15:F15"/>
    <mergeCell ref="A13:C13"/>
  </mergeCells>
  <dataValidations count="1"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69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s="6" customFormat="1" ht="31.5" customHeight="1">
      <c r="A2" s="358" t="s">
        <v>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6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492">
        <f>IF('janvier-février'!A5="","",'janvier-février'!A5)</f>
      </c>
      <c r="B5" s="492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81">
        <f>IF('janvier-février'!A10="","",'janvier-février'!A10)</f>
      </c>
      <c r="B10" s="482"/>
      <c r="C10" s="483"/>
      <c r="D10" s="9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93">
        <f>IF('janvier-février'!A11="","",'janvier-février'!A11)</f>
      </c>
      <c r="B11" s="494"/>
      <c r="C11" s="495"/>
      <c r="D11" s="496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84">
        <f>IF('janvier-février'!A12="","",'janvier-février'!A12)</f>
      </c>
      <c r="B12" s="485"/>
      <c r="C12" s="486"/>
      <c r="D12" s="496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87">
        <f>IF('janvier-février'!A13="","",'janvier-février'!A13)</f>
      </c>
      <c r="B13" s="500"/>
      <c r="C13" s="501"/>
      <c r="D13" s="496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96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0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97">
        <f>IF('janvier-février'!A15="","",'janvier-février'!A15)</f>
      </c>
      <c r="B15" s="498"/>
      <c r="C15" s="499"/>
      <c r="D15" s="307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6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97" t="str">
        <f>IF('janvier-février'!A17="","",'janvier-février'!A17)</f>
        <v>CH</v>
      </c>
      <c r="B17" s="498"/>
      <c r="C17" s="499"/>
      <c r="D17" s="307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29"/>
      <c r="B18" s="146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107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108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80"/>
      <c r="B21" s="281"/>
      <c r="C21" s="490" t="s">
        <v>80</v>
      </c>
      <c r="D21" s="478" t="s">
        <v>82</v>
      </c>
      <c r="E21" s="479"/>
      <c r="F21" s="480"/>
      <c r="G21" s="456" t="s">
        <v>127</v>
      </c>
      <c r="H21" s="458" t="s">
        <v>128</v>
      </c>
      <c r="I21" s="451" t="s">
        <v>77</v>
      </c>
      <c r="J21" s="452"/>
      <c r="K21" s="454" t="s">
        <v>102</v>
      </c>
      <c r="L21" s="454" t="s">
        <v>101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82" t="s">
        <v>1</v>
      </c>
      <c r="B22" s="283" t="s">
        <v>2</v>
      </c>
      <c r="C22" s="491"/>
      <c r="D22" s="309" t="s">
        <v>81</v>
      </c>
      <c r="E22" s="283" t="s">
        <v>30</v>
      </c>
      <c r="F22" s="284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1">
        <v>1</v>
      </c>
      <c r="AH22" s="217">
        <v>2</v>
      </c>
      <c r="AI22" s="153">
        <v>3</v>
      </c>
      <c r="AJ22" s="217">
        <v>4</v>
      </c>
      <c r="AK22" s="153">
        <v>5</v>
      </c>
      <c r="AL22" s="217">
        <v>6</v>
      </c>
      <c r="AM22" s="68">
        <v>7</v>
      </c>
      <c r="AN22" s="153">
        <v>8</v>
      </c>
      <c r="AO22" s="217">
        <v>9</v>
      </c>
      <c r="AP22" s="153">
        <v>10</v>
      </c>
      <c r="AQ22" s="217">
        <v>11</v>
      </c>
      <c r="AR22" s="153">
        <v>12</v>
      </c>
      <c r="AS22" s="217">
        <v>13</v>
      </c>
      <c r="AT22" s="68">
        <v>14</v>
      </c>
      <c r="AU22" s="153">
        <v>15</v>
      </c>
      <c r="AV22" s="217">
        <v>16</v>
      </c>
      <c r="AW22" s="153">
        <v>17</v>
      </c>
      <c r="AX22" s="217">
        <v>18</v>
      </c>
      <c r="AY22" s="153">
        <v>19</v>
      </c>
      <c r="AZ22" s="217">
        <v>20</v>
      </c>
      <c r="BA22" s="68">
        <v>21</v>
      </c>
      <c r="BB22" s="153">
        <v>22</v>
      </c>
      <c r="BC22" s="217">
        <v>23</v>
      </c>
      <c r="BD22" s="153">
        <v>24</v>
      </c>
      <c r="BE22" s="217">
        <v>25</v>
      </c>
      <c r="BF22" s="153">
        <v>26</v>
      </c>
      <c r="BG22" s="217">
        <v>27</v>
      </c>
      <c r="BH22" s="68">
        <v>28</v>
      </c>
      <c r="BI22" s="153">
        <v>29</v>
      </c>
      <c r="BJ22" s="217">
        <v>30</v>
      </c>
      <c r="BK22" s="185">
        <v>31</v>
      </c>
      <c r="BL22" s="21" t="s">
        <v>36</v>
      </c>
      <c r="BM22" s="157">
        <v>1</v>
      </c>
      <c r="BN22" s="221">
        <v>2</v>
      </c>
      <c r="BO22" s="160">
        <v>3</v>
      </c>
      <c r="BP22" s="71">
        <v>4</v>
      </c>
      <c r="BQ22" s="221">
        <v>5</v>
      </c>
      <c r="BR22" s="160">
        <v>6</v>
      </c>
      <c r="BS22" s="221">
        <v>7</v>
      </c>
      <c r="BT22" s="160">
        <v>8</v>
      </c>
      <c r="BU22" s="221">
        <v>9</v>
      </c>
      <c r="BV22" s="160">
        <v>10</v>
      </c>
      <c r="BW22" s="71">
        <v>11</v>
      </c>
      <c r="BX22" s="221">
        <v>12</v>
      </c>
      <c r="BY22" s="160">
        <v>13</v>
      </c>
      <c r="BZ22" s="221">
        <v>14</v>
      </c>
      <c r="CA22" s="160">
        <v>15</v>
      </c>
      <c r="CB22" s="221">
        <v>16</v>
      </c>
      <c r="CC22" s="160">
        <v>17</v>
      </c>
      <c r="CD22" s="71">
        <v>18</v>
      </c>
      <c r="CE22" s="221">
        <v>19</v>
      </c>
      <c r="CF22" s="160">
        <v>20</v>
      </c>
      <c r="CG22" s="221">
        <v>21</v>
      </c>
      <c r="CH22" s="160">
        <v>22</v>
      </c>
      <c r="CI22" s="221">
        <v>23</v>
      </c>
      <c r="CJ22" s="160">
        <v>24</v>
      </c>
      <c r="CK22" s="71">
        <v>25</v>
      </c>
      <c r="CL22" s="221">
        <v>26</v>
      </c>
      <c r="CM22" s="160">
        <v>27</v>
      </c>
      <c r="CN22" s="221">
        <v>28</v>
      </c>
      <c r="CO22" s="188">
        <v>29</v>
      </c>
      <c r="CP22" s="223">
        <v>30</v>
      </c>
      <c r="CQ22" s="191">
        <v>31</v>
      </c>
    </row>
    <row r="23" spans="1:102" s="12" customFormat="1" ht="21" customHeight="1">
      <c r="A23" s="245"/>
      <c r="B23" s="246"/>
      <c r="C23" s="256"/>
      <c r="D23" s="304"/>
      <c r="E23" s="247"/>
      <c r="F23" s="248"/>
      <c r="G23" s="335">
        <f>IF(COUNTA(AG23:BK23)&gt;0,"O","")</f>
      </c>
      <c r="H23" s="336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 aca="true" t="shared" si="0" ref="L23:L52">AA23</f>
        <v>0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1" ref="P23:P52">V23*130+W23*70+X23*50+Y23*40+AB23*65+AC23*46.7+AD23*37.5+AE23*32</f>
        <v>0</v>
      </c>
      <c r="Q23" s="352">
        <f>J23+P23+Z23*130+AA23*195</f>
        <v>0</v>
      </c>
      <c r="R23" s="353"/>
      <c r="S23" s="101">
        <f aca="true" t="shared" si="2" ref="S23:Y40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3" ref="AB23:AE52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>
        <f aca="true" t="shared" si="4" ref="AF23:AF52">IF(OR(A23="",B23=""),"",A23&amp;" "&amp;B23)</f>
      </c>
      <c r="AG23" s="152"/>
      <c r="AH23" s="218"/>
      <c r="AI23" s="154"/>
      <c r="AJ23" s="218"/>
      <c r="AK23" s="154"/>
      <c r="AL23" s="219"/>
      <c r="AM23" s="75"/>
      <c r="AN23" s="155"/>
      <c r="AO23" s="219"/>
      <c r="AP23" s="155"/>
      <c r="AQ23" s="219"/>
      <c r="AR23" s="155"/>
      <c r="AS23" s="219"/>
      <c r="AT23" s="75"/>
      <c r="AU23" s="155"/>
      <c r="AV23" s="219"/>
      <c r="AW23" s="155"/>
      <c r="AX23" s="219"/>
      <c r="AY23" s="155"/>
      <c r="AZ23" s="219"/>
      <c r="BA23" s="69"/>
      <c r="BB23" s="154"/>
      <c r="BC23" s="218"/>
      <c r="BD23" s="154"/>
      <c r="BE23" s="218"/>
      <c r="BF23" s="154"/>
      <c r="BG23" s="218"/>
      <c r="BH23" s="69"/>
      <c r="BI23" s="154"/>
      <c r="BJ23" s="218"/>
      <c r="BK23" s="186"/>
      <c r="BL23" s="62">
        <f aca="true" t="shared" si="5" ref="BL23:BL52">IF(OR(A23="",B23=""),"",A23&amp;" "&amp;B23)</f>
      </c>
      <c r="BM23" s="158"/>
      <c r="BN23" s="219"/>
      <c r="BO23" s="161"/>
      <c r="BP23" s="75"/>
      <c r="BQ23" s="219"/>
      <c r="BR23" s="161"/>
      <c r="BS23" s="219"/>
      <c r="BT23" s="161"/>
      <c r="BU23" s="219"/>
      <c r="BV23" s="161"/>
      <c r="BW23" s="75"/>
      <c r="BX23" s="219"/>
      <c r="BY23" s="161"/>
      <c r="BZ23" s="219"/>
      <c r="CA23" s="161"/>
      <c r="CB23" s="219"/>
      <c r="CC23" s="161"/>
      <c r="CD23" s="75"/>
      <c r="CE23" s="219"/>
      <c r="CF23" s="161"/>
      <c r="CG23" s="219"/>
      <c r="CH23" s="161"/>
      <c r="CI23" s="219"/>
      <c r="CJ23" s="161"/>
      <c r="CK23" s="75"/>
      <c r="CL23" s="219"/>
      <c r="CM23" s="161"/>
      <c r="CN23" s="219"/>
      <c r="CO23" s="189"/>
      <c r="CP23" s="224"/>
      <c r="CQ23" s="192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37">
        <f aca="true" t="shared" si="6" ref="G24:G52">IF(COUNTA(AG24:BK24)&gt;0,"O","")</f>
      </c>
      <c r="H24" s="338">
        <f aca="true" t="shared" si="7" ref="H24:H52">IF(COUNTA(BM24:CK24)&gt;0,"O","")</f>
      </c>
      <c r="I24" s="267">
        <f aca="true" t="shared" si="8" ref="I24:I52">S24*30+T24*45+U24*60</f>
        <v>0</v>
      </c>
      <c r="J24" s="332">
        <f aca="true" t="shared" si="9" ref="J24:J52">S24*65+T24*97.5+U24*130</f>
        <v>0</v>
      </c>
      <c r="K24" s="271">
        <f aca="true" t="shared" si="10" ref="K24:K52">Z24</f>
        <v>0</v>
      </c>
      <c r="L24" s="271">
        <f t="shared" si="0"/>
        <v>0</v>
      </c>
      <c r="M24" s="209">
        <f aca="true" t="shared" si="11" ref="M24:M52">V24+W24+X24+Y24</f>
        <v>0</v>
      </c>
      <c r="N24" s="210">
        <f aca="true" t="shared" si="12" ref="N24:N52">AB24+AC24+AD24+AE24</f>
        <v>0</v>
      </c>
      <c r="O24" s="274">
        <f aca="true" t="shared" si="13" ref="O24:O52">SUM(M24:N24)*60</f>
        <v>0</v>
      </c>
      <c r="P24" s="334">
        <f t="shared" si="1"/>
        <v>0</v>
      </c>
      <c r="Q24" s="352">
        <f aca="true" t="shared" si="14" ref="Q24:Q52">J24+P24+Z24*130+AA24*195</f>
        <v>0</v>
      </c>
      <c r="R24" s="353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aca="true" t="shared" si="15" ref="Z24:Z52">COUNTIF(AG24:CQ24,"RS")</f>
        <v>0</v>
      </c>
      <c r="AA24" s="105">
        <f aca="true" t="shared" si="16" ref="AA24:AA52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>
        <f t="shared" si="4"/>
      </c>
      <c r="AG24" s="152"/>
      <c r="AH24" s="218"/>
      <c r="AI24" s="154"/>
      <c r="AJ24" s="218"/>
      <c r="AK24" s="154"/>
      <c r="AL24" s="219"/>
      <c r="AM24" s="75"/>
      <c r="AN24" s="155"/>
      <c r="AO24" s="219"/>
      <c r="AP24" s="155"/>
      <c r="AQ24" s="219"/>
      <c r="AR24" s="155"/>
      <c r="AS24" s="219"/>
      <c r="AT24" s="75"/>
      <c r="AU24" s="155"/>
      <c r="AV24" s="219"/>
      <c r="AW24" s="155"/>
      <c r="AX24" s="219"/>
      <c r="AY24" s="155"/>
      <c r="AZ24" s="219"/>
      <c r="BA24" s="69"/>
      <c r="BB24" s="154"/>
      <c r="BC24" s="218"/>
      <c r="BD24" s="154"/>
      <c r="BE24" s="218"/>
      <c r="BF24" s="154"/>
      <c r="BG24" s="218"/>
      <c r="BH24" s="69"/>
      <c r="BI24" s="154"/>
      <c r="BJ24" s="218"/>
      <c r="BK24" s="186"/>
      <c r="BL24" s="62">
        <f t="shared" si="5"/>
      </c>
      <c r="BM24" s="158"/>
      <c r="BN24" s="219"/>
      <c r="BO24" s="161"/>
      <c r="BP24" s="75"/>
      <c r="BQ24" s="219"/>
      <c r="BR24" s="161"/>
      <c r="BS24" s="219"/>
      <c r="BT24" s="161"/>
      <c r="BU24" s="219"/>
      <c r="BV24" s="161"/>
      <c r="BW24" s="75"/>
      <c r="BX24" s="219"/>
      <c r="BY24" s="161"/>
      <c r="BZ24" s="219"/>
      <c r="CA24" s="161"/>
      <c r="CB24" s="219"/>
      <c r="CC24" s="161"/>
      <c r="CD24" s="75"/>
      <c r="CE24" s="219"/>
      <c r="CF24" s="161"/>
      <c r="CG24" s="219"/>
      <c r="CH24" s="161"/>
      <c r="CI24" s="219"/>
      <c r="CJ24" s="161"/>
      <c r="CK24" s="75"/>
      <c r="CL24" s="219"/>
      <c r="CM24" s="161"/>
      <c r="CN24" s="219"/>
      <c r="CO24" s="189"/>
      <c r="CP24" s="224"/>
      <c r="CQ24" s="192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39">
        <f t="shared" si="6"/>
      </c>
      <c r="H25" s="340">
        <f t="shared" si="7"/>
      </c>
      <c r="I25" s="266">
        <f t="shared" si="8"/>
        <v>0</v>
      </c>
      <c r="J25" s="319">
        <f t="shared" si="9"/>
        <v>0</v>
      </c>
      <c r="K25" s="270">
        <f t="shared" si="10"/>
        <v>0</v>
      </c>
      <c r="L25" s="270">
        <f t="shared" si="0"/>
        <v>0</v>
      </c>
      <c r="M25" s="131">
        <f t="shared" si="11"/>
        <v>0</v>
      </c>
      <c r="N25" s="132">
        <f t="shared" si="12"/>
        <v>0</v>
      </c>
      <c r="O25" s="273">
        <f t="shared" si="13"/>
        <v>0</v>
      </c>
      <c r="P25" s="333">
        <f t="shared" si="1"/>
        <v>0</v>
      </c>
      <c r="Q25" s="352">
        <f t="shared" si="14"/>
        <v>0</v>
      </c>
      <c r="R25" s="353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>
        <f t="shared" si="4"/>
      </c>
      <c r="AG25" s="152"/>
      <c r="AH25" s="218"/>
      <c r="AI25" s="154"/>
      <c r="AJ25" s="218"/>
      <c r="AK25" s="154"/>
      <c r="AL25" s="219"/>
      <c r="AM25" s="75"/>
      <c r="AN25" s="155"/>
      <c r="AO25" s="219"/>
      <c r="AP25" s="155"/>
      <c r="AQ25" s="219"/>
      <c r="AR25" s="155"/>
      <c r="AS25" s="219"/>
      <c r="AT25" s="75"/>
      <c r="AU25" s="155"/>
      <c r="AV25" s="219"/>
      <c r="AW25" s="155"/>
      <c r="AX25" s="219"/>
      <c r="AY25" s="155"/>
      <c r="AZ25" s="219"/>
      <c r="BA25" s="69"/>
      <c r="BB25" s="154"/>
      <c r="BC25" s="218"/>
      <c r="BD25" s="154"/>
      <c r="BE25" s="218"/>
      <c r="BF25" s="154"/>
      <c r="BG25" s="218"/>
      <c r="BH25" s="69"/>
      <c r="BI25" s="154"/>
      <c r="BJ25" s="218"/>
      <c r="BK25" s="186"/>
      <c r="BL25" s="62">
        <f t="shared" si="5"/>
      </c>
      <c r="BM25" s="158"/>
      <c r="BN25" s="219"/>
      <c r="BO25" s="161"/>
      <c r="BP25" s="75"/>
      <c r="BQ25" s="219"/>
      <c r="BR25" s="161"/>
      <c r="BS25" s="219"/>
      <c r="BT25" s="161"/>
      <c r="BU25" s="219"/>
      <c r="BV25" s="161"/>
      <c r="BW25" s="75"/>
      <c r="BX25" s="219"/>
      <c r="BY25" s="161"/>
      <c r="BZ25" s="219"/>
      <c r="CA25" s="161"/>
      <c r="CB25" s="219"/>
      <c r="CC25" s="161"/>
      <c r="CD25" s="75"/>
      <c r="CE25" s="219"/>
      <c r="CF25" s="161"/>
      <c r="CG25" s="219"/>
      <c r="CH25" s="161"/>
      <c r="CI25" s="219"/>
      <c r="CJ25" s="161"/>
      <c r="CK25" s="75"/>
      <c r="CL25" s="219"/>
      <c r="CM25" s="161"/>
      <c r="CN25" s="219"/>
      <c r="CO25" s="189"/>
      <c r="CP25" s="224"/>
      <c r="CQ25" s="192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37">
        <f t="shared" si="6"/>
      </c>
      <c r="H26" s="338">
        <f t="shared" si="7"/>
      </c>
      <c r="I26" s="268">
        <f t="shared" si="8"/>
        <v>0</v>
      </c>
      <c r="J26" s="332">
        <f t="shared" si="9"/>
        <v>0</v>
      </c>
      <c r="K26" s="271">
        <f t="shared" si="10"/>
        <v>0</v>
      </c>
      <c r="L26" s="271">
        <f t="shared" si="0"/>
        <v>0</v>
      </c>
      <c r="M26" s="209">
        <f t="shared" si="11"/>
        <v>0</v>
      </c>
      <c r="N26" s="210">
        <f t="shared" si="12"/>
        <v>0</v>
      </c>
      <c r="O26" s="274">
        <f t="shared" si="13"/>
        <v>0</v>
      </c>
      <c r="P26" s="334">
        <f t="shared" si="1"/>
        <v>0</v>
      </c>
      <c r="Q26" s="352">
        <f t="shared" si="14"/>
        <v>0</v>
      </c>
      <c r="R26" s="353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>
        <f t="shared" si="4"/>
      </c>
      <c r="AG26" s="152"/>
      <c r="AH26" s="218"/>
      <c r="AI26" s="154"/>
      <c r="AJ26" s="218"/>
      <c r="AK26" s="154"/>
      <c r="AL26" s="219"/>
      <c r="AM26" s="75"/>
      <c r="AN26" s="155"/>
      <c r="AO26" s="219"/>
      <c r="AP26" s="155"/>
      <c r="AQ26" s="219"/>
      <c r="AR26" s="155"/>
      <c r="AS26" s="219"/>
      <c r="AT26" s="75"/>
      <c r="AU26" s="155"/>
      <c r="AV26" s="219"/>
      <c r="AW26" s="155"/>
      <c r="AX26" s="219"/>
      <c r="AY26" s="155"/>
      <c r="AZ26" s="219"/>
      <c r="BA26" s="69"/>
      <c r="BB26" s="154"/>
      <c r="BC26" s="218"/>
      <c r="BD26" s="154"/>
      <c r="BE26" s="218"/>
      <c r="BF26" s="154"/>
      <c r="BG26" s="218"/>
      <c r="BH26" s="69"/>
      <c r="BI26" s="154"/>
      <c r="BJ26" s="218"/>
      <c r="BK26" s="186"/>
      <c r="BL26" s="62">
        <f t="shared" si="5"/>
      </c>
      <c r="BM26" s="158"/>
      <c r="BN26" s="219"/>
      <c r="BO26" s="161"/>
      <c r="BP26" s="75"/>
      <c r="BQ26" s="219"/>
      <c r="BR26" s="161"/>
      <c r="BS26" s="219"/>
      <c r="BT26" s="161"/>
      <c r="BU26" s="219"/>
      <c r="BV26" s="161"/>
      <c r="BW26" s="75"/>
      <c r="BX26" s="219"/>
      <c r="BY26" s="161"/>
      <c r="BZ26" s="219"/>
      <c r="CA26" s="161"/>
      <c r="CB26" s="219"/>
      <c r="CC26" s="161"/>
      <c r="CD26" s="75"/>
      <c r="CE26" s="219"/>
      <c r="CF26" s="161"/>
      <c r="CG26" s="219"/>
      <c r="CH26" s="161"/>
      <c r="CI26" s="219"/>
      <c r="CJ26" s="161"/>
      <c r="CK26" s="75"/>
      <c r="CL26" s="219"/>
      <c r="CM26" s="161"/>
      <c r="CN26" s="219"/>
      <c r="CO26" s="189"/>
      <c r="CP26" s="224"/>
      <c r="CQ26" s="192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39">
        <f t="shared" si="6"/>
      </c>
      <c r="H27" s="340">
        <f t="shared" si="7"/>
      </c>
      <c r="I27" s="266">
        <f t="shared" si="8"/>
        <v>0</v>
      </c>
      <c r="J27" s="319">
        <f t="shared" si="9"/>
        <v>0</v>
      </c>
      <c r="K27" s="270">
        <f t="shared" si="10"/>
        <v>0</v>
      </c>
      <c r="L27" s="270">
        <f t="shared" si="0"/>
        <v>0</v>
      </c>
      <c r="M27" s="131">
        <f t="shared" si="11"/>
        <v>0</v>
      </c>
      <c r="N27" s="132">
        <f t="shared" si="12"/>
        <v>0</v>
      </c>
      <c r="O27" s="273">
        <f t="shared" si="13"/>
        <v>0</v>
      </c>
      <c r="P27" s="333">
        <f t="shared" si="1"/>
        <v>0</v>
      </c>
      <c r="Q27" s="352">
        <f t="shared" si="14"/>
        <v>0</v>
      </c>
      <c r="R27" s="353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>
        <f t="shared" si="4"/>
      </c>
      <c r="AG27" s="152"/>
      <c r="AH27" s="218"/>
      <c r="AI27" s="154"/>
      <c r="AJ27" s="218"/>
      <c r="AK27" s="154"/>
      <c r="AL27" s="219"/>
      <c r="AM27" s="75"/>
      <c r="AN27" s="155"/>
      <c r="AO27" s="219"/>
      <c r="AP27" s="155"/>
      <c r="AQ27" s="219"/>
      <c r="AR27" s="155"/>
      <c r="AS27" s="219"/>
      <c r="AT27" s="75"/>
      <c r="AU27" s="155"/>
      <c r="AV27" s="219"/>
      <c r="AW27" s="155"/>
      <c r="AX27" s="219"/>
      <c r="AY27" s="155"/>
      <c r="AZ27" s="219"/>
      <c r="BA27" s="69"/>
      <c r="BB27" s="154"/>
      <c r="BC27" s="218"/>
      <c r="BD27" s="154"/>
      <c r="BE27" s="218"/>
      <c r="BF27" s="154"/>
      <c r="BG27" s="218"/>
      <c r="BH27" s="69"/>
      <c r="BI27" s="154"/>
      <c r="BJ27" s="218"/>
      <c r="BK27" s="186"/>
      <c r="BL27" s="62">
        <f t="shared" si="5"/>
      </c>
      <c r="BM27" s="158"/>
      <c r="BN27" s="219"/>
      <c r="BO27" s="161"/>
      <c r="BP27" s="75"/>
      <c r="BQ27" s="219"/>
      <c r="BR27" s="161"/>
      <c r="BS27" s="219"/>
      <c r="BT27" s="161"/>
      <c r="BU27" s="219"/>
      <c r="BV27" s="161"/>
      <c r="BW27" s="75"/>
      <c r="BX27" s="219"/>
      <c r="BY27" s="161"/>
      <c r="BZ27" s="219"/>
      <c r="CA27" s="161"/>
      <c r="CB27" s="219"/>
      <c r="CC27" s="161"/>
      <c r="CD27" s="75"/>
      <c r="CE27" s="219"/>
      <c r="CF27" s="161"/>
      <c r="CG27" s="219"/>
      <c r="CH27" s="161"/>
      <c r="CI27" s="219"/>
      <c r="CJ27" s="161"/>
      <c r="CK27" s="75"/>
      <c r="CL27" s="219"/>
      <c r="CM27" s="161"/>
      <c r="CN27" s="219"/>
      <c r="CO27" s="189"/>
      <c r="CP27" s="224"/>
      <c r="CQ27" s="192"/>
    </row>
    <row r="28" spans="1:102" s="12" customFormat="1" ht="21" customHeight="1">
      <c r="A28" s="249"/>
      <c r="B28" s="250"/>
      <c r="C28" s="255"/>
      <c r="D28" s="301"/>
      <c r="E28" s="251"/>
      <c r="F28" s="252"/>
      <c r="G28" s="337">
        <f t="shared" si="6"/>
      </c>
      <c r="H28" s="338">
        <f t="shared" si="7"/>
      </c>
      <c r="I28" s="268">
        <f t="shared" si="8"/>
        <v>0</v>
      </c>
      <c r="J28" s="332">
        <f t="shared" si="9"/>
        <v>0</v>
      </c>
      <c r="K28" s="271">
        <f t="shared" si="10"/>
        <v>0</v>
      </c>
      <c r="L28" s="271">
        <f t="shared" si="0"/>
        <v>0</v>
      </c>
      <c r="M28" s="209">
        <f t="shared" si="11"/>
        <v>0</v>
      </c>
      <c r="N28" s="210">
        <f t="shared" si="12"/>
        <v>0</v>
      </c>
      <c r="O28" s="274">
        <f t="shared" si="13"/>
        <v>0</v>
      </c>
      <c r="P28" s="334">
        <f t="shared" si="1"/>
        <v>0</v>
      </c>
      <c r="Q28" s="352">
        <f t="shared" si="14"/>
        <v>0</v>
      </c>
      <c r="R28" s="353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>
        <f t="shared" si="4"/>
      </c>
      <c r="AG28" s="152"/>
      <c r="AH28" s="218"/>
      <c r="AI28" s="154"/>
      <c r="AJ28" s="218"/>
      <c r="AK28" s="154"/>
      <c r="AL28" s="219"/>
      <c r="AM28" s="75"/>
      <c r="AN28" s="155"/>
      <c r="AO28" s="219"/>
      <c r="AP28" s="155"/>
      <c r="AQ28" s="219"/>
      <c r="AR28" s="155"/>
      <c r="AS28" s="219"/>
      <c r="AT28" s="75"/>
      <c r="AU28" s="155"/>
      <c r="AV28" s="219"/>
      <c r="AW28" s="155"/>
      <c r="AX28" s="219"/>
      <c r="AY28" s="155"/>
      <c r="AZ28" s="219"/>
      <c r="BA28" s="69"/>
      <c r="BB28" s="154"/>
      <c r="BC28" s="218"/>
      <c r="BD28" s="154"/>
      <c r="BE28" s="218"/>
      <c r="BF28" s="156"/>
      <c r="BG28" s="220"/>
      <c r="BH28" s="84"/>
      <c r="BI28" s="156"/>
      <c r="BJ28" s="220"/>
      <c r="BK28" s="187"/>
      <c r="BL28" s="62">
        <f t="shared" si="5"/>
      </c>
      <c r="BM28" s="159"/>
      <c r="BN28" s="219"/>
      <c r="BO28" s="161"/>
      <c r="BP28" s="75"/>
      <c r="BQ28" s="219"/>
      <c r="BR28" s="161"/>
      <c r="BS28" s="219"/>
      <c r="BT28" s="162"/>
      <c r="BU28" s="222"/>
      <c r="BV28" s="162"/>
      <c r="BW28" s="72"/>
      <c r="BX28" s="222"/>
      <c r="BY28" s="162"/>
      <c r="BZ28" s="222"/>
      <c r="CA28" s="162"/>
      <c r="CB28" s="222"/>
      <c r="CC28" s="162"/>
      <c r="CD28" s="72"/>
      <c r="CE28" s="222"/>
      <c r="CF28" s="162"/>
      <c r="CG28" s="222"/>
      <c r="CH28" s="162"/>
      <c r="CI28" s="222"/>
      <c r="CJ28" s="162"/>
      <c r="CK28" s="72"/>
      <c r="CL28" s="222"/>
      <c r="CM28" s="162"/>
      <c r="CN28" s="222"/>
      <c r="CO28" s="189"/>
      <c r="CP28" s="224"/>
      <c r="CQ28" s="192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39">
        <f t="shared" si="6"/>
      </c>
      <c r="H29" s="340">
        <f t="shared" si="7"/>
      </c>
      <c r="I29" s="266">
        <f t="shared" si="8"/>
        <v>0</v>
      </c>
      <c r="J29" s="319">
        <f t="shared" si="9"/>
        <v>0</v>
      </c>
      <c r="K29" s="270">
        <f t="shared" si="10"/>
        <v>0</v>
      </c>
      <c r="L29" s="270">
        <f t="shared" si="0"/>
        <v>0</v>
      </c>
      <c r="M29" s="131">
        <f t="shared" si="11"/>
        <v>0</v>
      </c>
      <c r="N29" s="132">
        <f t="shared" si="12"/>
        <v>0</v>
      </c>
      <c r="O29" s="273">
        <f t="shared" si="13"/>
        <v>0</v>
      </c>
      <c r="P29" s="333">
        <f t="shared" si="1"/>
        <v>0</v>
      </c>
      <c r="Q29" s="352">
        <f t="shared" si="14"/>
        <v>0</v>
      </c>
      <c r="R29" s="353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>
        <f t="shared" si="4"/>
      </c>
      <c r="AG29" s="152"/>
      <c r="AH29" s="218"/>
      <c r="AI29" s="154"/>
      <c r="AJ29" s="218"/>
      <c r="AK29" s="154"/>
      <c r="AL29" s="219"/>
      <c r="AM29" s="75"/>
      <c r="AN29" s="155"/>
      <c r="AO29" s="219"/>
      <c r="AP29" s="155"/>
      <c r="AQ29" s="219"/>
      <c r="AR29" s="155"/>
      <c r="AS29" s="219"/>
      <c r="AT29" s="75"/>
      <c r="AU29" s="155"/>
      <c r="AV29" s="219"/>
      <c r="AW29" s="155"/>
      <c r="AX29" s="219"/>
      <c r="AY29" s="155"/>
      <c r="AZ29" s="219"/>
      <c r="BA29" s="69"/>
      <c r="BB29" s="154"/>
      <c r="BC29" s="218"/>
      <c r="BD29" s="154"/>
      <c r="BE29" s="218"/>
      <c r="BF29" s="154"/>
      <c r="BG29" s="218"/>
      <c r="BH29" s="69"/>
      <c r="BI29" s="154"/>
      <c r="BJ29" s="218"/>
      <c r="BK29" s="186"/>
      <c r="BL29" s="22">
        <f t="shared" si="5"/>
      </c>
      <c r="BM29" s="158"/>
      <c r="BN29" s="219"/>
      <c r="BO29" s="161"/>
      <c r="BP29" s="75"/>
      <c r="BQ29" s="219"/>
      <c r="BR29" s="161"/>
      <c r="BS29" s="219"/>
      <c r="BT29" s="161"/>
      <c r="BU29" s="219"/>
      <c r="BV29" s="161"/>
      <c r="BW29" s="75"/>
      <c r="BX29" s="219"/>
      <c r="BY29" s="161"/>
      <c r="BZ29" s="219"/>
      <c r="CA29" s="161"/>
      <c r="CB29" s="219"/>
      <c r="CC29" s="161"/>
      <c r="CD29" s="75"/>
      <c r="CE29" s="219"/>
      <c r="CF29" s="161"/>
      <c r="CG29" s="219"/>
      <c r="CH29" s="161"/>
      <c r="CI29" s="219"/>
      <c r="CJ29" s="161"/>
      <c r="CK29" s="75"/>
      <c r="CL29" s="219"/>
      <c r="CM29" s="161"/>
      <c r="CN29" s="219"/>
      <c r="CO29" s="189"/>
      <c r="CP29" s="224"/>
      <c r="CQ29" s="192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37">
        <f t="shared" si="6"/>
      </c>
      <c r="H30" s="338">
        <f t="shared" si="7"/>
      </c>
      <c r="I30" s="268">
        <f aca="true" t="shared" si="17" ref="I30:I37">S30*30+T30*45+U30*60</f>
        <v>0</v>
      </c>
      <c r="J30" s="332">
        <f aca="true" t="shared" si="18" ref="J30:J37">S30*65+T30*97.5+U30*130</f>
        <v>0</v>
      </c>
      <c r="K30" s="271">
        <f t="shared" si="10"/>
        <v>0</v>
      </c>
      <c r="L30" s="271">
        <f aca="true" t="shared" si="19" ref="L30:L37">AA30</f>
        <v>0</v>
      </c>
      <c r="M30" s="209">
        <f aca="true" t="shared" si="20" ref="M30:M37">V30+W30+X30+Y30</f>
        <v>0</v>
      </c>
      <c r="N30" s="210">
        <f aca="true" t="shared" si="21" ref="N30:N37">AB30+AC30+AD30+AE30</f>
        <v>0</v>
      </c>
      <c r="O30" s="274">
        <f aca="true" t="shared" si="22" ref="O30:O37">SUM(M30:N30)*60</f>
        <v>0</v>
      </c>
      <c r="P30" s="334">
        <f aca="true" t="shared" si="23" ref="P30:P37">V30*130+W30*70+X30*50+Y30*40+AB30*65+AC30*46.7+AD30*37.5+AE30*32</f>
        <v>0</v>
      </c>
      <c r="Q30" s="352">
        <f aca="true" t="shared" si="24" ref="Q30:Q37">J30+P30+Z30*130+AA30*195</f>
        <v>0</v>
      </c>
      <c r="R30" s="353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aca="true" t="shared" si="25" ref="AA30:AA37">COUNTIF(AG30:CQ30,"PES")</f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>
        <f t="shared" si="4"/>
      </c>
      <c r="AG30" s="152"/>
      <c r="AH30" s="218"/>
      <c r="AI30" s="154"/>
      <c r="AJ30" s="218"/>
      <c r="AK30" s="154"/>
      <c r="AL30" s="219"/>
      <c r="AM30" s="75"/>
      <c r="AN30" s="155"/>
      <c r="AO30" s="219"/>
      <c r="AP30" s="155"/>
      <c r="AQ30" s="219"/>
      <c r="AR30" s="155"/>
      <c r="AS30" s="219"/>
      <c r="AT30" s="75"/>
      <c r="AU30" s="155"/>
      <c r="AV30" s="219"/>
      <c r="AW30" s="155"/>
      <c r="AX30" s="219"/>
      <c r="AY30" s="155"/>
      <c r="AZ30" s="219"/>
      <c r="BA30" s="69"/>
      <c r="BB30" s="154"/>
      <c r="BC30" s="218"/>
      <c r="BD30" s="154"/>
      <c r="BE30" s="218"/>
      <c r="BF30" s="154"/>
      <c r="BG30" s="218"/>
      <c r="BH30" s="69"/>
      <c r="BI30" s="154"/>
      <c r="BJ30" s="218"/>
      <c r="BK30" s="186"/>
      <c r="BL30" s="62">
        <f t="shared" si="5"/>
      </c>
      <c r="BM30" s="158"/>
      <c r="BN30" s="219"/>
      <c r="BO30" s="161"/>
      <c r="BP30" s="75"/>
      <c r="BQ30" s="219"/>
      <c r="BR30" s="161"/>
      <c r="BS30" s="219"/>
      <c r="BT30" s="161"/>
      <c r="BU30" s="219"/>
      <c r="BV30" s="161"/>
      <c r="BW30" s="75"/>
      <c r="BX30" s="219"/>
      <c r="BY30" s="161"/>
      <c r="BZ30" s="219"/>
      <c r="CA30" s="161"/>
      <c r="CB30" s="219"/>
      <c r="CC30" s="161"/>
      <c r="CD30" s="75"/>
      <c r="CE30" s="219"/>
      <c r="CF30" s="161"/>
      <c r="CG30" s="219"/>
      <c r="CH30" s="161"/>
      <c r="CI30" s="219"/>
      <c r="CJ30" s="161"/>
      <c r="CK30" s="75"/>
      <c r="CL30" s="219"/>
      <c r="CM30" s="161"/>
      <c r="CN30" s="219"/>
      <c r="CO30" s="189"/>
      <c r="CP30" s="224"/>
      <c r="CQ30" s="192"/>
    </row>
    <row r="31" spans="1:102" ht="21" customHeight="1">
      <c r="A31" s="245"/>
      <c r="B31" s="246"/>
      <c r="C31" s="256"/>
      <c r="D31" s="302"/>
      <c r="E31" s="253"/>
      <c r="F31" s="254"/>
      <c r="G31" s="339">
        <f t="shared" si="6"/>
      </c>
      <c r="H31" s="340">
        <f t="shared" si="7"/>
      </c>
      <c r="I31" s="269">
        <f t="shared" si="17"/>
        <v>0</v>
      </c>
      <c r="J31" s="319">
        <f t="shared" si="18"/>
        <v>0</v>
      </c>
      <c r="K31" s="270">
        <f t="shared" si="10"/>
        <v>0</v>
      </c>
      <c r="L31" s="270">
        <f t="shared" si="19"/>
        <v>0</v>
      </c>
      <c r="M31" s="131">
        <f t="shared" si="20"/>
        <v>0</v>
      </c>
      <c r="N31" s="133">
        <f t="shared" si="21"/>
        <v>0</v>
      </c>
      <c r="O31" s="273">
        <f t="shared" si="22"/>
        <v>0</v>
      </c>
      <c r="P31" s="333">
        <f t="shared" si="23"/>
        <v>0</v>
      </c>
      <c r="Q31" s="352">
        <f t="shared" si="24"/>
        <v>0</v>
      </c>
      <c r="R31" s="353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>
        <f t="shared" si="4"/>
      </c>
      <c r="AG31" s="152"/>
      <c r="AH31" s="218"/>
      <c r="AI31" s="154"/>
      <c r="AJ31" s="218"/>
      <c r="AK31" s="154"/>
      <c r="AL31" s="219"/>
      <c r="AM31" s="75"/>
      <c r="AN31" s="155"/>
      <c r="AO31" s="219"/>
      <c r="AP31" s="155"/>
      <c r="AQ31" s="219"/>
      <c r="AR31" s="155"/>
      <c r="AS31" s="219"/>
      <c r="AT31" s="75"/>
      <c r="AU31" s="155"/>
      <c r="AV31" s="219"/>
      <c r="AW31" s="155"/>
      <c r="AX31" s="219"/>
      <c r="AY31" s="155"/>
      <c r="AZ31" s="219"/>
      <c r="BA31" s="69"/>
      <c r="BB31" s="154"/>
      <c r="BC31" s="218"/>
      <c r="BD31" s="154"/>
      <c r="BE31" s="218"/>
      <c r="BF31" s="154"/>
      <c r="BG31" s="218"/>
      <c r="BH31" s="69"/>
      <c r="BI31" s="154"/>
      <c r="BJ31" s="218"/>
      <c r="BK31" s="186"/>
      <c r="BL31" s="63">
        <f t="shared" si="5"/>
      </c>
      <c r="BM31" s="158"/>
      <c r="BN31" s="219"/>
      <c r="BO31" s="161"/>
      <c r="BP31" s="75"/>
      <c r="BQ31" s="219"/>
      <c r="BR31" s="161"/>
      <c r="BS31" s="219"/>
      <c r="BT31" s="161"/>
      <c r="BU31" s="219"/>
      <c r="BV31" s="161"/>
      <c r="BW31" s="75"/>
      <c r="BX31" s="219"/>
      <c r="BY31" s="161"/>
      <c r="BZ31" s="219"/>
      <c r="CA31" s="161"/>
      <c r="CB31" s="219"/>
      <c r="CC31" s="161"/>
      <c r="CD31" s="75"/>
      <c r="CE31" s="219"/>
      <c r="CF31" s="161"/>
      <c r="CG31" s="219"/>
      <c r="CH31" s="161"/>
      <c r="CI31" s="219"/>
      <c r="CJ31" s="161"/>
      <c r="CK31" s="75"/>
      <c r="CL31" s="219"/>
      <c r="CM31" s="161"/>
      <c r="CN31" s="219"/>
      <c r="CO31" s="190"/>
      <c r="CP31" s="225"/>
      <c r="CQ31" s="193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37">
        <f t="shared" si="6"/>
      </c>
      <c r="H32" s="338">
        <f t="shared" si="7"/>
      </c>
      <c r="I32" s="268">
        <f t="shared" si="17"/>
        <v>0</v>
      </c>
      <c r="J32" s="332">
        <f t="shared" si="18"/>
        <v>0</v>
      </c>
      <c r="K32" s="271">
        <f t="shared" si="10"/>
        <v>0</v>
      </c>
      <c r="L32" s="271">
        <f t="shared" si="19"/>
        <v>0</v>
      </c>
      <c r="M32" s="209">
        <f t="shared" si="20"/>
        <v>0</v>
      </c>
      <c r="N32" s="210">
        <f t="shared" si="21"/>
        <v>0</v>
      </c>
      <c r="O32" s="274">
        <f t="shared" si="22"/>
        <v>0</v>
      </c>
      <c r="P32" s="334">
        <f t="shared" si="23"/>
        <v>0</v>
      </c>
      <c r="Q32" s="352">
        <f t="shared" si="24"/>
        <v>0</v>
      </c>
      <c r="R32" s="353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>
        <f t="shared" si="4"/>
      </c>
      <c r="AG32" s="152"/>
      <c r="AH32" s="218"/>
      <c r="AI32" s="154"/>
      <c r="AJ32" s="218"/>
      <c r="AK32" s="154"/>
      <c r="AL32" s="219"/>
      <c r="AM32" s="75"/>
      <c r="AN32" s="155"/>
      <c r="AO32" s="219"/>
      <c r="AP32" s="155"/>
      <c r="AQ32" s="219"/>
      <c r="AR32" s="155"/>
      <c r="AS32" s="219"/>
      <c r="AT32" s="75"/>
      <c r="AU32" s="155"/>
      <c r="AV32" s="219"/>
      <c r="AW32" s="155"/>
      <c r="AX32" s="219"/>
      <c r="AY32" s="155"/>
      <c r="AZ32" s="219"/>
      <c r="BA32" s="69"/>
      <c r="BB32" s="154"/>
      <c r="BC32" s="218"/>
      <c r="BD32" s="154"/>
      <c r="BE32" s="218"/>
      <c r="BF32" s="154"/>
      <c r="BG32" s="218"/>
      <c r="BH32" s="69"/>
      <c r="BI32" s="154"/>
      <c r="BJ32" s="218"/>
      <c r="BK32" s="186"/>
      <c r="BL32" s="22">
        <f t="shared" si="5"/>
      </c>
      <c r="BM32" s="158"/>
      <c r="BN32" s="219"/>
      <c r="BO32" s="161"/>
      <c r="BP32" s="75"/>
      <c r="BQ32" s="219"/>
      <c r="BR32" s="161"/>
      <c r="BS32" s="219"/>
      <c r="BT32" s="161"/>
      <c r="BU32" s="219"/>
      <c r="BV32" s="161"/>
      <c r="BW32" s="75"/>
      <c r="BX32" s="219"/>
      <c r="BY32" s="161"/>
      <c r="BZ32" s="219"/>
      <c r="CA32" s="161"/>
      <c r="CB32" s="219"/>
      <c r="CC32" s="161"/>
      <c r="CD32" s="75"/>
      <c r="CE32" s="219"/>
      <c r="CF32" s="161"/>
      <c r="CG32" s="219"/>
      <c r="CH32" s="161"/>
      <c r="CI32" s="219"/>
      <c r="CJ32" s="161"/>
      <c r="CK32" s="75"/>
      <c r="CL32" s="219"/>
      <c r="CM32" s="161"/>
      <c r="CN32" s="219"/>
      <c r="CO32" s="189"/>
      <c r="CP32" s="224"/>
      <c r="CQ32" s="192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39">
        <f t="shared" si="6"/>
      </c>
      <c r="H33" s="340">
        <f t="shared" si="7"/>
      </c>
      <c r="I33" s="266">
        <f t="shared" si="17"/>
        <v>0</v>
      </c>
      <c r="J33" s="319">
        <f t="shared" si="18"/>
        <v>0</v>
      </c>
      <c r="K33" s="270">
        <f t="shared" si="10"/>
        <v>0</v>
      </c>
      <c r="L33" s="270">
        <f t="shared" si="19"/>
        <v>0</v>
      </c>
      <c r="M33" s="131">
        <f t="shared" si="20"/>
        <v>0</v>
      </c>
      <c r="N33" s="132">
        <f t="shared" si="21"/>
        <v>0</v>
      </c>
      <c r="O33" s="273">
        <f t="shared" si="22"/>
        <v>0</v>
      </c>
      <c r="P33" s="333">
        <f t="shared" si="23"/>
        <v>0</v>
      </c>
      <c r="Q33" s="352">
        <f t="shared" si="24"/>
        <v>0</v>
      </c>
      <c r="R33" s="353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>
        <f t="shared" si="4"/>
      </c>
      <c r="AG33" s="152"/>
      <c r="AH33" s="218"/>
      <c r="AI33" s="154"/>
      <c r="AJ33" s="218"/>
      <c r="AK33" s="154"/>
      <c r="AL33" s="219"/>
      <c r="AM33" s="75"/>
      <c r="AN33" s="155"/>
      <c r="AO33" s="219"/>
      <c r="AP33" s="155"/>
      <c r="AQ33" s="219"/>
      <c r="AR33" s="155"/>
      <c r="AS33" s="219"/>
      <c r="AT33" s="75"/>
      <c r="AU33" s="155"/>
      <c r="AV33" s="219"/>
      <c r="AW33" s="155"/>
      <c r="AX33" s="219"/>
      <c r="AY33" s="155"/>
      <c r="AZ33" s="219"/>
      <c r="BA33" s="69"/>
      <c r="BB33" s="154"/>
      <c r="BC33" s="218"/>
      <c r="BD33" s="154"/>
      <c r="BE33" s="218"/>
      <c r="BF33" s="154"/>
      <c r="BG33" s="218"/>
      <c r="BH33" s="69"/>
      <c r="BI33" s="154"/>
      <c r="BJ33" s="218"/>
      <c r="BK33" s="186"/>
      <c r="BL33" s="22">
        <f t="shared" si="5"/>
      </c>
      <c r="BM33" s="158"/>
      <c r="BN33" s="219"/>
      <c r="BO33" s="161"/>
      <c r="BP33" s="75"/>
      <c r="BQ33" s="219"/>
      <c r="BR33" s="161"/>
      <c r="BS33" s="219"/>
      <c r="BT33" s="161"/>
      <c r="BU33" s="219"/>
      <c r="BV33" s="161"/>
      <c r="BW33" s="75"/>
      <c r="BX33" s="219"/>
      <c r="BY33" s="161"/>
      <c r="BZ33" s="219"/>
      <c r="CA33" s="161"/>
      <c r="CB33" s="219"/>
      <c r="CC33" s="161"/>
      <c r="CD33" s="75"/>
      <c r="CE33" s="219"/>
      <c r="CF33" s="161"/>
      <c r="CG33" s="219"/>
      <c r="CH33" s="161"/>
      <c r="CI33" s="219"/>
      <c r="CJ33" s="161"/>
      <c r="CK33" s="75"/>
      <c r="CL33" s="219"/>
      <c r="CM33" s="161"/>
      <c r="CN33" s="219"/>
      <c r="CO33" s="189"/>
      <c r="CP33" s="224"/>
      <c r="CQ33" s="192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37">
        <f t="shared" si="6"/>
      </c>
      <c r="H34" s="338">
        <f t="shared" si="7"/>
      </c>
      <c r="I34" s="268">
        <f t="shared" si="17"/>
        <v>0</v>
      </c>
      <c r="J34" s="332">
        <f t="shared" si="18"/>
        <v>0</v>
      </c>
      <c r="K34" s="271">
        <f t="shared" si="10"/>
        <v>0</v>
      </c>
      <c r="L34" s="271">
        <f t="shared" si="19"/>
        <v>0</v>
      </c>
      <c r="M34" s="209">
        <f t="shared" si="20"/>
        <v>0</v>
      </c>
      <c r="N34" s="210">
        <f t="shared" si="21"/>
        <v>0</v>
      </c>
      <c r="O34" s="274">
        <f t="shared" si="22"/>
        <v>0</v>
      </c>
      <c r="P34" s="334">
        <f t="shared" si="23"/>
        <v>0</v>
      </c>
      <c r="Q34" s="352">
        <f t="shared" si="24"/>
        <v>0</v>
      </c>
      <c r="R34" s="353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>
        <f t="shared" si="4"/>
      </c>
      <c r="AG34" s="152"/>
      <c r="AH34" s="218"/>
      <c r="AI34" s="154"/>
      <c r="AJ34" s="218"/>
      <c r="AK34" s="154"/>
      <c r="AL34" s="218"/>
      <c r="AM34" s="69"/>
      <c r="AN34" s="154"/>
      <c r="AO34" s="218"/>
      <c r="AP34" s="154"/>
      <c r="AQ34" s="218"/>
      <c r="AR34" s="154"/>
      <c r="AS34" s="218"/>
      <c r="AT34" s="69"/>
      <c r="AU34" s="154"/>
      <c r="AV34" s="218"/>
      <c r="AW34" s="154"/>
      <c r="AX34" s="218"/>
      <c r="AY34" s="154"/>
      <c r="AZ34" s="218"/>
      <c r="BA34" s="69"/>
      <c r="BB34" s="154"/>
      <c r="BC34" s="218"/>
      <c r="BD34" s="154"/>
      <c r="BE34" s="218"/>
      <c r="BF34" s="154"/>
      <c r="BG34" s="218"/>
      <c r="BH34" s="69"/>
      <c r="BI34" s="154"/>
      <c r="BJ34" s="218"/>
      <c r="BK34" s="186"/>
      <c r="BL34" s="22">
        <f t="shared" si="5"/>
      </c>
      <c r="BM34" s="158"/>
      <c r="BN34" s="219"/>
      <c r="BO34" s="161"/>
      <c r="BP34" s="75"/>
      <c r="BQ34" s="219"/>
      <c r="BR34" s="161"/>
      <c r="BS34" s="219"/>
      <c r="BT34" s="161"/>
      <c r="BU34" s="219"/>
      <c r="BV34" s="161"/>
      <c r="BW34" s="75"/>
      <c r="BX34" s="219"/>
      <c r="BY34" s="161"/>
      <c r="BZ34" s="219"/>
      <c r="CA34" s="161"/>
      <c r="CB34" s="219"/>
      <c r="CC34" s="161"/>
      <c r="CD34" s="75"/>
      <c r="CE34" s="219"/>
      <c r="CF34" s="161"/>
      <c r="CG34" s="219"/>
      <c r="CH34" s="161"/>
      <c r="CI34" s="219"/>
      <c r="CJ34" s="161"/>
      <c r="CK34" s="75"/>
      <c r="CL34" s="219"/>
      <c r="CM34" s="161"/>
      <c r="CN34" s="219"/>
      <c r="CO34" s="189"/>
      <c r="CP34" s="224"/>
      <c r="CQ34" s="192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45"/>
      <c r="B35" s="246"/>
      <c r="C35" s="256"/>
      <c r="D35" s="302"/>
      <c r="E35" s="253"/>
      <c r="F35" s="254"/>
      <c r="G35" s="339">
        <f t="shared" si="6"/>
      </c>
      <c r="H35" s="340">
        <f t="shared" si="7"/>
      </c>
      <c r="I35" s="266">
        <f t="shared" si="17"/>
        <v>0</v>
      </c>
      <c r="J35" s="319">
        <f t="shared" si="18"/>
        <v>0</v>
      </c>
      <c r="K35" s="270">
        <f t="shared" si="10"/>
        <v>0</v>
      </c>
      <c r="L35" s="270">
        <f t="shared" si="19"/>
        <v>0</v>
      </c>
      <c r="M35" s="131">
        <f t="shared" si="20"/>
        <v>0</v>
      </c>
      <c r="N35" s="132">
        <f t="shared" si="21"/>
        <v>0</v>
      </c>
      <c r="O35" s="273">
        <f t="shared" si="22"/>
        <v>0</v>
      </c>
      <c r="P35" s="333">
        <f t="shared" si="23"/>
        <v>0</v>
      </c>
      <c r="Q35" s="352">
        <f t="shared" si="24"/>
        <v>0</v>
      </c>
      <c r="R35" s="353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>
        <f t="shared" si="4"/>
      </c>
      <c r="AG35" s="152"/>
      <c r="AH35" s="218"/>
      <c r="AI35" s="154"/>
      <c r="AJ35" s="218"/>
      <c r="AK35" s="154"/>
      <c r="AL35" s="218"/>
      <c r="AM35" s="69"/>
      <c r="AN35" s="154"/>
      <c r="AO35" s="218"/>
      <c r="AP35" s="154"/>
      <c r="AQ35" s="218"/>
      <c r="AR35" s="154"/>
      <c r="AS35" s="218"/>
      <c r="AT35" s="69"/>
      <c r="AU35" s="154"/>
      <c r="AV35" s="218"/>
      <c r="AW35" s="154"/>
      <c r="AX35" s="218"/>
      <c r="AY35" s="154"/>
      <c r="AZ35" s="218"/>
      <c r="BA35" s="69"/>
      <c r="BB35" s="154"/>
      <c r="BC35" s="218"/>
      <c r="BD35" s="154"/>
      <c r="BE35" s="218"/>
      <c r="BF35" s="154"/>
      <c r="BG35" s="218"/>
      <c r="BH35" s="69"/>
      <c r="BI35" s="154"/>
      <c r="BJ35" s="218"/>
      <c r="BK35" s="186"/>
      <c r="BL35" s="22">
        <f t="shared" si="5"/>
      </c>
      <c r="BM35" s="158"/>
      <c r="BN35" s="219"/>
      <c r="BO35" s="161"/>
      <c r="BP35" s="75"/>
      <c r="BQ35" s="219"/>
      <c r="BR35" s="161"/>
      <c r="BS35" s="219"/>
      <c r="BT35" s="161"/>
      <c r="BU35" s="219"/>
      <c r="BV35" s="161"/>
      <c r="BW35" s="75"/>
      <c r="BX35" s="219"/>
      <c r="BY35" s="161"/>
      <c r="BZ35" s="219"/>
      <c r="CA35" s="161"/>
      <c r="CB35" s="219"/>
      <c r="CC35" s="161"/>
      <c r="CD35" s="75"/>
      <c r="CE35" s="219"/>
      <c r="CF35" s="161"/>
      <c r="CG35" s="219"/>
      <c r="CH35" s="161"/>
      <c r="CI35" s="219"/>
      <c r="CJ35" s="161"/>
      <c r="CK35" s="75"/>
      <c r="CL35" s="219"/>
      <c r="CM35" s="161"/>
      <c r="CN35" s="219"/>
      <c r="CO35" s="189"/>
      <c r="CP35" s="224"/>
      <c r="CQ35" s="192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49"/>
      <c r="B36" s="250"/>
      <c r="C36" s="255"/>
      <c r="D36" s="301"/>
      <c r="E36" s="251"/>
      <c r="F36" s="252"/>
      <c r="G36" s="337">
        <f t="shared" si="6"/>
      </c>
      <c r="H36" s="338">
        <f t="shared" si="7"/>
      </c>
      <c r="I36" s="268">
        <f t="shared" si="17"/>
        <v>0</v>
      </c>
      <c r="J36" s="332">
        <f t="shared" si="18"/>
        <v>0</v>
      </c>
      <c r="K36" s="271">
        <f t="shared" si="10"/>
        <v>0</v>
      </c>
      <c r="L36" s="271">
        <f t="shared" si="19"/>
        <v>0</v>
      </c>
      <c r="M36" s="209">
        <f t="shared" si="20"/>
        <v>0</v>
      </c>
      <c r="N36" s="210">
        <f t="shared" si="21"/>
        <v>0</v>
      </c>
      <c r="O36" s="274">
        <f t="shared" si="22"/>
        <v>0</v>
      </c>
      <c r="P36" s="334">
        <f t="shared" si="23"/>
        <v>0</v>
      </c>
      <c r="Q36" s="352">
        <f t="shared" si="24"/>
        <v>0</v>
      </c>
      <c r="R36" s="353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25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>
        <f t="shared" si="4"/>
      </c>
      <c r="AG36" s="152"/>
      <c r="AH36" s="218"/>
      <c r="AI36" s="154"/>
      <c r="AJ36" s="218"/>
      <c r="AK36" s="154"/>
      <c r="AL36" s="218"/>
      <c r="AM36" s="69"/>
      <c r="AN36" s="154"/>
      <c r="AO36" s="218"/>
      <c r="AP36" s="154"/>
      <c r="AQ36" s="218"/>
      <c r="AR36" s="154"/>
      <c r="AS36" s="218"/>
      <c r="AT36" s="69"/>
      <c r="AU36" s="154"/>
      <c r="AV36" s="218"/>
      <c r="AW36" s="154"/>
      <c r="AX36" s="218"/>
      <c r="AY36" s="154"/>
      <c r="AZ36" s="218"/>
      <c r="BA36" s="69"/>
      <c r="BB36" s="154"/>
      <c r="BC36" s="218"/>
      <c r="BD36" s="154"/>
      <c r="BE36" s="218"/>
      <c r="BF36" s="154"/>
      <c r="BG36" s="218"/>
      <c r="BH36" s="69"/>
      <c r="BI36" s="154"/>
      <c r="BJ36" s="218"/>
      <c r="BK36" s="186"/>
      <c r="BL36" s="22">
        <f t="shared" si="5"/>
      </c>
      <c r="BM36" s="158"/>
      <c r="BN36" s="219"/>
      <c r="BO36" s="161"/>
      <c r="BP36" s="75"/>
      <c r="BQ36" s="219"/>
      <c r="BR36" s="161"/>
      <c r="BS36" s="219"/>
      <c r="BT36" s="161"/>
      <c r="BU36" s="219"/>
      <c r="BV36" s="161"/>
      <c r="BW36" s="75"/>
      <c r="BX36" s="219"/>
      <c r="BY36" s="161"/>
      <c r="BZ36" s="219"/>
      <c r="CA36" s="161"/>
      <c r="CB36" s="219"/>
      <c r="CC36" s="161"/>
      <c r="CD36" s="75"/>
      <c r="CE36" s="219"/>
      <c r="CF36" s="161"/>
      <c r="CG36" s="219"/>
      <c r="CH36" s="161"/>
      <c r="CI36" s="219"/>
      <c r="CJ36" s="161"/>
      <c r="CK36" s="75"/>
      <c r="CL36" s="219"/>
      <c r="CM36" s="161"/>
      <c r="CN36" s="219"/>
      <c r="CO36" s="189"/>
      <c r="CP36" s="224"/>
      <c r="CQ36" s="192"/>
    </row>
    <row r="37" spans="1:95" s="12" customFormat="1" ht="21" customHeight="1">
      <c r="A37" s="245"/>
      <c r="B37" s="246"/>
      <c r="C37" s="256"/>
      <c r="D37" s="302"/>
      <c r="E37" s="253"/>
      <c r="F37" s="254"/>
      <c r="G37" s="339">
        <f t="shared" si="6"/>
      </c>
      <c r="H37" s="340">
        <f t="shared" si="7"/>
      </c>
      <c r="I37" s="266">
        <f t="shared" si="17"/>
        <v>0</v>
      </c>
      <c r="J37" s="319">
        <f t="shared" si="18"/>
        <v>0</v>
      </c>
      <c r="K37" s="270">
        <f t="shared" si="10"/>
        <v>0</v>
      </c>
      <c r="L37" s="270">
        <f t="shared" si="19"/>
        <v>0</v>
      </c>
      <c r="M37" s="131">
        <f t="shared" si="20"/>
        <v>0</v>
      </c>
      <c r="N37" s="132">
        <f t="shared" si="21"/>
        <v>0</v>
      </c>
      <c r="O37" s="273">
        <f t="shared" si="22"/>
        <v>0</v>
      </c>
      <c r="P37" s="333">
        <f t="shared" si="23"/>
        <v>0</v>
      </c>
      <c r="Q37" s="352">
        <f t="shared" si="24"/>
        <v>0</v>
      </c>
      <c r="R37" s="353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25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>
        <f t="shared" si="4"/>
      </c>
      <c r="AG37" s="152"/>
      <c r="AH37" s="218"/>
      <c r="AI37" s="154"/>
      <c r="AJ37" s="218"/>
      <c r="AK37" s="154"/>
      <c r="AL37" s="218"/>
      <c r="AM37" s="69"/>
      <c r="AN37" s="154"/>
      <c r="AO37" s="218"/>
      <c r="AP37" s="154"/>
      <c r="AQ37" s="218"/>
      <c r="AR37" s="154"/>
      <c r="AS37" s="218"/>
      <c r="AT37" s="69"/>
      <c r="AU37" s="154"/>
      <c r="AV37" s="218"/>
      <c r="AW37" s="154"/>
      <c r="AX37" s="218"/>
      <c r="AY37" s="154"/>
      <c r="AZ37" s="218"/>
      <c r="BA37" s="69"/>
      <c r="BB37" s="154"/>
      <c r="BC37" s="218"/>
      <c r="BD37" s="154"/>
      <c r="BE37" s="218"/>
      <c r="BF37" s="154"/>
      <c r="BG37" s="218"/>
      <c r="BH37" s="69"/>
      <c r="BI37" s="154"/>
      <c r="BJ37" s="218"/>
      <c r="BK37" s="186"/>
      <c r="BL37" s="22">
        <f t="shared" si="5"/>
      </c>
      <c r="BM37" s="158"/>
      <c r="BN37" s="219"/>
      <c r="BO37" s="161"/>
      <c r="BP37" s="75"/>
      <c r="BQ37" s="219"/>
      <c r="BR37" s="161"/>
      <c r="BS37" s="219"/>
      <c r="BT37" s="161"/>
      <c r="BU37" s="219"/>
      <c r="BV37" s="161"/>
      <c r="BW37" s="75"/>
      <c r="BX37" s="219"/>
      <c r="BY37" s="161"/>
      <c r="BZ37" s="219"/>
      <c r="CA37" s="161"/>
      <c r="CB37" s="219"/>
      <c r="CC37" s="161"/>
      <c r="CD37" s="75"/>
      <c r="CE37" s="219"/>
      <c r="CF37" s="161"/>
      <c r="CG37" s="219"/>
      <c r="CH37" s="161"/>
      <c r="CI37" s="219"/>
      <c r="CJ37" s="161"/>
      <c r="CK37" s="75"/>
      <c r="CL37" s="219"/>
      <c r="CM37" s="161"/>
      <c r="CN37" s="219"/>
      <c r="CO37" s="189"/>
      <c r="CP37" s="224"/>
      <c r="CQ37" s="192"/>
    </row>
    <row r="38" spans="1:95" s="12" customFormat="1" ht="21" customHeight="1">
      <c r="A38" s="249"/>
      <c r="B38" s="250"/>
      <c r="C38" s="255"/>
      <c r="D38" s="301"/>
      <c r="E38" s="251"/>
      <c r="F38" s="252"/>
      <c r="G38" s="337">
        <f t="shared" si="6"/>
      </c>
      <c r="H38" s="338">
        <f t="shared" si="7"/>
      </c>
      <c r="I38" s="268">
        <f t="shared" si="8"/>
        <v>0</v>
      </c>
      <c r="J38" s="332">
        <f t="shared" si="9"/>
        <v>0</v>
      </c>
      <c r="K38" s="271">
        <f t="shared" si="10"/>
        <v>0</v>
      </c>
      <c r="L38" s="271">
        <f t="shared" si="0"/>
        <v>0</v>
      </c>
      <c r="M38" s="209">
        <f t="shared" si="11"/>
        <v>0</v>
      </c>
      <c r="N38" s="210">
        <f t="shared" si="12"/>
        <v>0</v>
      </c>
      <c r="O38" s="274">
        <f t="shared" si="13"/>
        <v>0</v>
      </c>
      <c r="P38" s="334">
        <f t="shared" si="1"/>
        <v>0</v>
      </c>
      <c r="Q38" s="352">
        <f t="shared" si="14"/>
        <v>0</v>
      </c>
      <c r="R38" s="353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>
        <f t="shared" si="4"/>
      </c>
      <c r="AG38" s="152"/>
      <c r="AH38" s="218"/>
      <c r="AI38" s="154"/>
      <c r="AJ38" s="218"/>
      <c r="AK38" s="154"/>
      <c r="AL38" s="219"/>
      <c r="AM38" s="75"/>
      <c r="AN38" s="155"/>
      <c r="AO38" s="219"/>
      <c r="AP38" s="155"/>
      <c r="AQ38" s="219"/>
      <c r="AR38" s="155"/>
      <c r="AS38" s="219"/>
      <c r="AT38" s="75"/>
      <c r="AU38" s="155"/>
      <c r="AV38" s="219"/>
      <c r="AW38" s="155"/>
      <c r="AX38" s="219"/>
      <c r="AY38" s="155"/>
      <c r="AZ38" s="219"/>
      <c r="BA38" s="69"/>
      <c r="BB38" s="154"/>
      <c r="BC38" s="218"/>
      <c r="BD38" s="154"/>
      <c r="BE38" s="218"/>
      <c r="BF38" s="154"/>
      <c r="BG38" s="218"/>
      <c r="BH38" s="69"/>
      <c r="BI38" s="154"/>
      <c r="BJ38" s="218"/>
      <c r="BK38" s="186"/>
      <c r="BL38" s="62">
        <f t="shared" si="5"/>
      </c>
      <c r="BM38" s="158"/>
      <c r="BN38" s="219"/>
      <c r="BO38" s="161"/>
      <c r="BP38" s="75"/>
      <c r="BQ38" s="219"/>
      <c r="BR38" s="161"/>
      <c r="BS38" s="219"/>
      <c r="BT38" s="161"/>
      <c r="BU38" s="219"/>
      <c r="BV38" s="161"/>
      <c r="BW38" s="75"/>
      <c r="BX38" s="219"/>
      <c r="BY38" s="161"/>
      <c r="BZ38" s="219"/>
      <c r="CA38" s="161"/>
      <c r="CB38" s="219"/>
      <c r="CC38" s="161"/>
      <c r="CD38" s="75"/>
      <c r="CE38" s="219"/>
      <c r="CF38" s="161"/>
      <c r="CG38" s="219"/>
      <c r="CH38" s="161"/>
      <c r="CI38" s="219"/>
      <c r="CJ38" s="161"/>
      <c r="CK38" s="75"/>
      <c r="CL38" s="219"/>
      <c r="CM38" s="161"/>
      <c r="CN38" s="219"/>
      <c r="CO38" s="189"/>
      <c r="CP38" s="224"/>
      <c r="CQ38" s="192"/>
    </row>
    <row r="39" spans="1:102" ht="21" customHeight="1">
      <c r="A39" s="245"/>
      <c r="B39" s="246"/>
      <c r="C39" s="256"/>
      <c r="D39" s="302"/>
      <c r="E39" s="253"/>
      <c r="F39" s="254"/>
      <c r="G39" s="339">
        <f t="shared" si="6"/>
      </c>
      <c r="H39" s="340">
        <f t="shared" si="7"/>
      </c>
      <c r="I39" s="269">
        <f t="shared" si="8"/>
        <v>0</v>
      </c>
      <c r="J39" s="319">
        <f t="shared" si="9"/>
        <v>0</v>
      </c>
      <c r="K39" s="270">
        <f t="shared" si="10"/>
        <v>0</v>
      </c>
      <c r="L39" s="270">
        <f t="shared" si="0"/>
        <v>0</v>
      </c>
      <c r="M39" s="131">
        <f t="shared" si="11"/>
        <v>0</v>
      </c>
      <c r="N39" s="133">
        <f t="shared" si="12"/>
        <v>0</v>
      </c>
      <c r="O39" s="273">
        <f t="shared" si="13"/>
        <v>0</v>
      </c>
      <c r="P39" s="333">
        <f t="shared" si="1"/>
        <v>0</v>
      </c>
      <c r="Q39" s="352">
        <f t="shared" si="14"/>
        <v>0</v>
      </c>
      <c r="R39" s="353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>
        <f t="shared" si="4"/>
      </c>
      <c r="AG39" s="152"/>
      <c r="AH39" s="218"/>
      <c r="AI39" s="154"/>
      <c r="AJ39" s="218"/>
      <c r="AK39" s="154"/>
      <c r="AL39" s="219"/>
      <c r="AM39" s="75"/>
      <c r="AN39" s="155"/>
      <c r="AO39" s="219"/>
      <c r="AP39" s="155"/>
      <c r="AQ39" s="219"/>
      <c r="AR39" s="155"/>
      <c r="AS39" s="219"/>
      <c r="AT39" s="75"/>
      <c r="AU39" s="155"/>
      <c r="AV39" s="219"/>
      <c r="AW39" s="155"/>
      <c r="AX39" s="219"/>
      <c r="AY39" s="155"/>
      <c r="AZ39" s="219"/>
      <c r="BA39" s="69"/>
      <c r="BB39" s="154"/>
      <c r="BC39" s="218"/>
      <c r="BD39" s="154"/>
      <c r="BE39" s="218"/>
      <c r="BF39" s="154"/>
      <c r="BG39" s="218"/>
      <c r="BH39" s="69"/>
      <c r="BI39" s="154"/>
      <c r="BJ39" s="218"/>
      <c r="BK39" s="186"/>
      <c r="BL39" s="63">
        <f t="shared" si="5"/>
      </c>
      <c r="BM39" s="158"/>
      <c r="BN39" s="219"/>
      <c r="BO39" s="161"/>
      <c r="BP39" s="75"/>
      <c r="BQ39" s="219"/>
      <c r="BR39" s="161"/>
      <c r="BS39" s="219"/>
      <c r="BT39" s="161"/>
      <c r="BU39" s="219"/>
      <c r="BV39" s="161"/>
      <c r="BW39" s="75"/>
      <c r="BX39" s="219"/>
      <c r="BY39" s="161"/>
      <c r="BZ39" s="219"/>
      <c r="CA39" s="161"/>
      <c r="CB39" s="219"/>
      <c r="CC39" s="161"/>
      <c r="CD39" s="75"/>
      <c r="CE39" s="219"/>
      <c r="CF39" s="161"/>
      <c r="CG39" s="219"/>
      <c r="CH39" s="161"/>
      <c r="CI39" s="219"/>
      <c r="CJ39" s="161"/>
      <c r="CK39" s="75"/>
      <c r="CL39" s="219"/>
      <c r="CM39" s="161"/>
      <c r="CN39" s="219"/>
      <c r="CO39" s="190"/>
      <c r="CP39" s="225"/>
      <c r="CQ39" s="193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49"/>
      <c r="B40" s="250"/>
      <c r="C40" s="255"/>
      <c r="D40" s="301"/>
      <c r="E40" s="251"/>
      <c r="F40" s="252"/>
      <c r="G40" s="337">
        <f t="shared" si="6"/>
      </c>
      <c r="H40" s="338">
        <f t="shared" si="7"/>
      </c>
      <c r="I40" s="268">
        <f t="shared" si="8"/>
        <v>0</v>
      </c>
      <c r="J40" s="332">
        <f t="shared" si="9"/>
        <v>0</v>
      </c>
      <c r="K40" s="271">
        <f t="shared" si="10"/>
        <v>0</v>
      </c>
      <c r="L40" s="271">
        <f t="shared" si="0"/>
        <v>0</v>
      </c>
      <c r="M40" s="209">
        <f t="shared" si="11"/>
        <v>0</v>
      </c>
      <c r="N40" s="210">
        <f t="shared" si="12"/>
        <v>0</v>
      </c>
      <c r="O40" s="274">
        <f t="shared" si="13"/>
        <v>0</v>
      </c>
      <c r="P40" s="334">
        <f t="shared" si="1"/>
        <v>0</v>
      </c>
      <c r="Q40" s="352">
        <f t="shared" si="14"/>
        <v>0</v>
      </c>
      <c r="R40" s="353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>
        <f t="shared" si="4"/>
      </c>
      <c r="AG40" s="152"/>
      <c r="AH40" s="218"/>
      <c r="AI40" s="154"/>
      <c r="AJ40" s="218"/>
      <c r="AK40" s="154"/>
      <c r="AL40" s="219"/>
      <c r="AM40" s="75"/>
      <c r="AN40" s="155"/>
      <c r="AO40" s="219"/>
      <c r="AP40" s="155"/>
      <c r="AQ40" s="219"/>
      <c r="AR40" s="155"/>
      <c r="AS40" s="219"/>
      <c r="AT40" s="75"/>
      <c r="AU40" s="155"/>
      <c r="AV40" s="219"/>
      <c r="AW40" s="155"/>
      <c r="AX40" s="219"/>
      <c r="AY40" s="155"/>
      <c r="AZ40" s="219"/>
      <c r="BA40" s="69"/>
      <c r="BB40" s="154"/>
      <c r="BC40" s="218"/>
      <c r="BD40" s="154"/>
      <c r="BE40" s="218"/>
      <c r="BF40" s="154"/>
      <c r="BG40" s="218"/>
      <c r="BH40" s="69"/>
      <c r="BI40" s="154"/>
      <c r="BJ40" s="218"/>
      <c r="BK40" s="186"/>
      <c r="BL40" s="22">
        <f t="shared" si="5"/>
      </c>
      <c r="BM40" s="158"/>
      <c r="BN40" s="219"/>
      <c r="BO40" s="161"/>
      <c r="BP40" s="75"/>
      <c r="BQ40" s="219"/>
      <c r="BR40" s="161"/>
      <c r="BS40" s="219"/>
      <c r="BT40" s="161"/>
      <c r="BU40" s="219"/>
      <c r="BV40" s="161"/>
      <c r="BW40" s="75"/>
      <c r="BX40" s="219"/>
      <c r="BY40" s="161"/>
      <c r="BZ40" s="219"/>
      <c r="CA40" s="161"/>
      <c r="CB40" s="219"/>
      <c r="CC40" s="161"/>
      <c r="CD40" s="75"/>
      <c r="CE40" s="219"/>
      <c r="CF40" s="161"/>
      <c r="CG40" s="219"/>
      <c r="CH40" s="161"/>
      <c r="CI40" s="219"/>
      <c r="CJ40" s="161"/>
      <c r="CK40" s="75"/>
      <c r="CL40" s="219"/>
      <c r="CM40" s="161"/>
      <c r="CN40" s="219"/>
      <c r="CO40" s="189"/>
      <c r="CP40" s="224"/>
      <c r="CQ40" s="192"/>
      <c r="CR40" s="12"/>
      <c r="CS40" s="12"/>
      <c r="CT40" s="12"/>
      <c r="CU40" s="12"/>
      <c r="CV40" s="12"/>
      <c r="CW40" s="12"/>
    </row>
    <row r="41" spans="1:101" ht="21" customHeight="1">
      <c r="A41" s="245"/>
      <c r="B41" s="246"/>
      <c r="C41" s="256"/>
      <c r="D41" s="302"/>
      <c r="E41" s="253"/>
      <c r="F41" s="254"/>
      <c r="G41" s="339">
        <f t="shared" si="6"/>
      </c>
      <c r="H41" s="340">
        <f t="shared" si="7"/>
      </c>
      <c r="I41" s="266">
        <f t="shared" si="8"/>
        <v>0</v>
      </c>
      <c r="J41" s="319">
        <f t="shared" si="9"/>
        <v>0</v>
      </c>
      <c r="K41" s="270">
        <f t="shared" si="10"/>
        <v>0</v>
      </c>
      <c r="L41" s="270">
        <f t="shared" si="0"/>
        <v>0</v>
      </c>
      <c r="M41" s="131">
        <f t="shared" si="11"/>
        <v>0</v>
      </c>
      <c r="N41" s="132">
        <f t="shared" si="12"/>
        <v>0</v>
      </c>
      <c r="O41" s="273">
        <f t="shared" si="13"/>
        <v>0</v>
      </c>
      <c r="P41" s="333">
        <f t="shared" si="1"/>
        <v>0</v>
      </c>
      <c r="Q41" s="352">
        <f t="shared" si="14"/>
        <v>0</v>
      </c>
      <c r="R41" s="353"/>
      <c r="S41" s="101">
        <f aca="true" t="shared" si="26" ref="S41:Y4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>
        <f t="shared" si="4"/>
      </c>
      <c r="AG41" s="152"/>
      <c r="AH41" s="218"/>
      <c r="AI41" s="154"/>
      <c r="AJ41" s="218"/>
      <c r="AK41" s="154"/>
      <c r="AL41" s="219"/>
      <c r="AM41" s="75"/>
      <c r="AN41" s="155"/>
      <c r="AO41" s="219"/>
      <c r="AP41" s="155"/>
      <c r="AQ41" s="219"/>
      <c r="AR41" s="155"/>
      <c r="AS41" s="219"/>
      <c r="AT41" s="75"/>
      <c r="AU41" s="155"/>
      <c r="AV41" s="219"/>
      <c r="AW41" s="155"/>
      <c r="AX41" s="219"/>
      <c r="AY41" s="155"/>
      <c r="AZ41" s="219"/>
      <c r="BA41" s="69"/>
      <c r="BB41" s="154"/>
      <c r="BC41" s="218"/>
      <c r="BD41" s="154"/>
      <c r="BE41" s="218"/>
      <c r="BF41" s="154"/>
      <c r="BG41" s="218"/>
      <c r="BH41" s="69"/>
      <c r="BI41" s="154"/>
      <c r="BJ41" s="218"/>
      <c r="BK41" s="186"/>
      <c r="BL41" s="22">
        <f t="shared" si="5"/>
      </c>
      <c r="BM41" s="158"/>
      <c r="BN41" s="219"/>
      <c r="BO41" s="161"/>
      <c r="BP41" s="75"/>
      <c r="BQ41" s="219"/>
      <c r="BR41" s="161"/>
      <c r="BS41" s="219"/>
      <c r="BT41" s="161"/>
      <c r="BU41" s="219"/>
      <c r="BV41" s="161"/>
      <c r="BW41" s="75"/>
      <c r="BX41" s="219"/>
      <c r="BY41" s="161"/>
      <c r="BZ41" s="219"/>
      <c r="CA41" s="161"/>
      <c r="CB41" s="219"/>
      <c r="CC41" s="161"/>
      <c r="CD41" s="75"/>
      <c r="CE41" s="219"/>
      <c r="CF41" s="161"/>
      <c r="CG41" s="219"/>
      <c r="CH41" s="161"/>
      <c r="CI41" s="219"/>
      <c r="CJ41" s="161"/>
      <c r="CK41" s="75"/>
      <c r="CL41" s="219"/>
      <c r="CM41" s="161"/>
      <c r="CN41" s="219"/>
      <c r="CO41" s="189"/>
      <c r="CP41" s="224"/>
      <c r="CQ41" s="192"/>
      <c r="CW41" s="12"/>
    </row>
    <row r="42" spans="1:102" s="12" customFormat="1" ht="21" customHeight="1">
      <c r="A42" s="249"/>
      <c r="B42" s="250"/>
      <c r="C42" s="255"/>
      <c r="D42" s="301"/>
      <c r="E42" s="251"/>
      <c r="F42" s="252"/>
      <c r="G42" s="337">
        <f t="shared" si="6"/>
      </c>
      <c r="H42" s="338">
        <f t="shared" si="7"/>
      </c>
      <c r="I42" s="267">
        <f t="shared" si="8"/>
        <v>0</v>
      </c>
      <c r="J42" s="332">
        <f t="shared" si="9"/>
        <v>0</v>
      </c>
      <c r="K42" s="271">
        <f t="shared" si="10"/>
        <v>0</v>
      </c>
      <c r="L42" s="271">
        <f t="shared" si="0"/>
        <v>0</v>
      </c>
      <c r="M42" s="209">
        <f t="shared" si="11"/>
        <v>0</v>
      </c>
      <c r="N42" s="210">
        <f t="shared" si="12"/>
        <v>0</v>
      </c>
      <c r="O42" s="274">
        <f t="shared" si="13"/>
        <v>0</v>
      </c>
      <c r="P42" s="334">
        <f t="shared" si="1"/>
        <v>0</v>
      </c>
      <c r="Q42" s="352">
        <f t="shared" si="14"/>
        <v>0</v>
      </c>
      <c r="R42" s="353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>
        <f t="shared" si="4"/>
      </c>
      <c r="AG42" s="152"/>
      <c r="AH42" s="218"/>
      <c r="AI42" s="154"/>
      <c r="AJ42" s="218"/>
      <c r="AK42" s="154"/>
      <c r="AL42" s="218"/>
      <c r="AM42" s="69"/>
      <c r="AN42" s="154"/>
      <c r="AO42" s="218"/>
      <c r="AP42" s="154"/>
      <c r="AQ42" s="218"/>
      <c r="AR42" s="154"/>
      <c r="AS42" s="218"/>
      <c r="AT42" s="69"/>
      <c r="AU42" s="154"/>
      <c r="AV42" s="218"/>
      <c r="AW42" s="154"/>
      <c r="AX42" s="218"/>
      <c r="AY42" s="154"/>
      <c r="AZ42" s="218"/>
      <c r="BA42" s="69"/>
      <c r="BB42" s="154"/>
      <c r="BC42" s="218"/>
      <c r="BD42" s="154"/>
      <c r="BE42" s="218"/>
      <c r="BF42" s="154"/>
      <c r="BG42" s="218"/>
      <c r="BH42" s="69"/>
      <c r="BI42" s="154"/>
      <c r="BJ42" s="218"/>
      <c r="BK42" s="186"/>
      <c r="BL42" s="22">
        <f t="shared" si="5"/>
      </c>
      <c r="BM42" s="158"/>
      <c r="BN42" s="219"/>
      <c r="BO42" s="161"/>
      <c r="BP42" s="75"/>
      <c r="BQ42" s="219"/>
      <c r="BR42" s="161"/>
      <c r="BS42" s="219"/>
      <c r="BT42" s="161"/>
      <c r="BU42" s="219"/>
      <c r="BV42" s="161"/>
      <c r="BW42" s="75"/>
      <c r="BX42" s="219"/>
      <c r="BY42" s="161"/>
      <c r="BZ42" s="219"/>
      <c r="CA42" s="161"/>
      <c r="CB42" s="219"/>
      <c r="CC42" s="161"/>
      <c r="CD42" s="75"/>
      <c r="CE42" s="219"/>
      <c r="CF42" s="161"/>
      <c r="CG42" s="219"/>
      <c r="CH42" s="161"/>
      <c r="CI42" s="219"/>
      <c r="CJ42" s="161"/>
      <c r="CK42" s="75"/>
      <c r="CL42" s="219"/>
      <c r="CM42" s="161"/>
      <c r="CN42" s="219"/>
      <c r="CO42" s="189"/>
      <c r="CP42" s="224"/>
      <c r="CQ42" s="192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45"/>
      <c r="B43" s="246"/>
      <c r="C43" s="256"/>
      <c r="D43" s="302"/>
      <c r="E43" s="253"/>
      <c r="F43" s="254"/>
      <c r="G43" s="339">
        <f t="shared" si="6"/>
      </c>
      <c r="H43" s="340">
        <f t="shared" si="7"/>
      </c>
      <c r="I43" s="266">
        <f t="shared" si="8"/>
        <v>0</v>
      </c>
      <c r="J43" s="319">
        <f t="shared" si="9"/>
        <v>0</v>
      </c>
      <c r="K43" s="270">
        <f t="shared" si="10"/>
        <v>0</v>
      </c>
      <c r="L43" s="270">
        <f t="shared" si="0"/>
        <v>0</v>
      </c>
      <c r="M43" s="131">
        <f t="shared" si="11"/>
        <v>0</v>
      </c>
      <c r="N43" s="132">
        <f t="shared" si="12"/>
        <v>0</v>
      </c>
      <c r="O43" s="273">
        <f t="shared" si="13"/>
        <v>0</v>
      </c>
      <c r="P43" s="333">
        <f t="shared" si="1"/>
        <v>0</v>
      </c>
      <c r="Q43" s="352">
        <f t="shared" si="14"/>
        <v>0</v>
      </c>
      <c r="R43" s="353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>
        <f t="shared" si="4"/>
      </c>
      <c r="AG43" s="152"/>
      <c r="AH43" s="218"/>
      <c r="AI43" s="154"/>
      <c r="AJ43" s="218"/>
      <c r="AK43" s="154"/>
      <c r="AL43" s="218"/>
      <c r="AM43" s="69"/>
      <c r="AN43" s="154"/>
      <c r="AO43" s="218"/>
      <c r="AP43" s="154"/>
      <c r="AQ43" s="218"/>
      <c r="AR43" s="154"/>
      <c r="AS43" s="218"/>
      <c r="AT43" s="69"/>
      <c r="AU43" s="154"/>
      <c r="AV43" s="218"/>
      <c r="AW43" s="154"/>
      <c r="AX43" s="218"/>
      <c r="AY43" s="154"/>
      <c r="AZ43" s="218"/>
      <c r="BA43" s="69"/>
      <c r="BB43" s="154"/>
      <c r="BC43" s="218"/>
      <c r="BD43" s="154"/>
      <c r="BE43" s="218"/>
      <c r="BF43" s="154"/>
      <c r="BG43" s="218"/>
      <c r="BH43" s="69"/>
      <c r="BI43" s="154"/>
      <c r="BJ43" s="218"/>
      <c r="BK43" s="186"/>
      <c r="BL43" s="22">
        <f t="shared" si="5"/>
      </c>
      <c r="BM43" s="158"/>
      <c r="BN43" s="219"/>
      <c r="BO43" s="161"/>
      <c r="BP43" s="75"/>
      <c r="BQ43" s="219"/>
      <c r="BR43" s="161"/>
      <c r="BS43" s="219"/>
      <c r="BT43" s="161"/>
      <c r="BU43" s="219"/>
      <c r="BV43" s="161"/>
      <c r="BW43" s="75"/>
      <c r="BX43" s="219"/>
      <c r="BY43" s="161"/>
      <c r="BZ43" s="219"/>
      <c r="CA43" s="161"/>
      <c r="CB43" s="219"/>
      <c r="CC43" s="161"/>
      <c r="CD43" s="75"/>
      <c r="CE43" s="219"/>
      <c r="CF43" s="161"/>
      <c r="CG43" s="219"/>
      <c r="CH43" s="161"/>
      <c r="CI43" s="219"/>
      <c r="CJ43" s="161"/>
      <c r="CK43" s="75"/>
      <c r="CL43" s="219"/>
      <c r="CM43" s="161"/>
      <c r="CN43" s="219"/>
      <c r="CO43" s="189"/>
      <c r="CP43" s="224"/>
      <c r="CQ43" s="192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49"/>
      <c r="B44" s="250"/>
      <c r="C44" s="255"/>
      <c r="D44" s="301"/>
      <c r="E44" s="251"/>
      <c r="F44" s="252"/>
      <c r="G44" s="337">
        <f t="shared" si="6"/>
      </c>
      <c r="H44" s="338">
        <f t="shared" si="7"/>
      </c>
      <c r="I44" s="267">
        <f t="shared" si="8"/>
        <v>0</v>
      </c>
      <c r="J44" s="332">
        <f t="shared" si="9"/>
        <v>0</v>
      </c>
      <c r="K44" s="271">
        <f t="shared" si="10"/>
        <v>0</v>
      </c>
      <c r="L44" s="271">
        <f t="shared" si="0"/>
        <v>0</v>
      </c>
      <c r="M44" s="209">
        <f t="shared" si="11"/>
        <v>0</v>
      </c>
      <c r="N44" s="210">
        <f t="shared" si="12"/>
        <v>0</v>
      </c>
      <c r="O44" s="274">
        <f t="shared" si="13"/>
        <v>0</v>
      </c>
      <c r="P44" s="334">
        <f t="shared" si="1"/>
        <v>0</v>
      </c>
      <c r="Q44" s="352">
        <f t="shared" si="14"/>
        <v>0</v>
      </c>
      <c r="R44" s="353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>
        <f t="shared" si="4"/>
      </c>
      <c r="AG44" s="152"/>
      <c r="AH44" s="218"/>
      <c r="AI44" s="154"/>
      <c r="AJ44" s="218"/>
      <c r="AK44" s="154"/>
      <c r="AL44" s="218"/>
      <c r="AM44" s="69"/>
      <c r="AN44" s="154"/>
      <c r="AO44" s="218"/>
      <c r="AP44" s="154"/>
      <c r="AQ44" s="218"/>
      <c r="AR44" s="154"/>
      <c r="AS44" s="218"/>
      <c r="AT44" s="69"/>
      <c r="AU44" s="154"/>
      <c r="AV44" s="218"/>
      <c r="AW44" s="154"/>
      <c r="AX44" s="218"/>
      <c r="AY44" s="154"/>
      <c r="AZ44" s="218"/>
      <c r="BA44" s="69"/>
      <c r="BB44" s="154"/>
      <c r="BC44" s="218"/>
      <c r="BD44" s="154"/>
      <c r="BE44" s="218"/>
      <c r="BF44" s="154"/>
      <c r="BG44" s="218"/>
      <c r="BH44" s="69"/>
      <c r="BI44" s="154"/>
      <c r="BJ44" s="218"/>
      <c r="BK44" s="186"/>
      <c r="BL44" s="22">
        <f t="shared" si="5"/>
      </c>
      <c r="BM44" s="158"/>
      <c r="BN44" s="219"/>
      <c r="BO44" s="161"/>
      <c r="BP44" s="75"/>
      <c r="BQ44" s="219"/>
      <c r="BR44" s="161"/>
      <c r="BS44" s="219"/>
      <c r="BT44" s="161"/>
      <c r="BU44" s="219"/>
      <c r="BV44" s="161"/>
      <c r="BW44" s="75"/>
      <c r="BX44" s="219"/>
      <c r="BY44" s="161"/>
      <c r="BZ44" s="219"/>
      <c r="CA44" s="161"/>
      <c r="CB44" s="219"/>
      <c r="CC44" s="161"/>
      <c r="CD44" s="75"/>
      <c r="CE44" s="219"/>
      <c r="CF44" s="161"/>
      <c r="CG44" s="219"/>
      <c r="CH44" s="161"/>
      <c r="CI44" s="219"/>
      <c r="CJ44" s="161"/>
      <c r="CK44" s="75"/>
      <c r="CL44" s="219"/>
      <c r="CM44" s="161"/>
      <c r="CN44" s="219"/>
      <c r="CO44" s="189"/>
      <c r="CP44" s="224"/>
      <c r="CQ44" s="192"/>
    </row>
    <row r="45" spans="1:95" s="12" customFormat="1" ht="21" customHeight="1">
      <c r="A45" s="245"/>
      <c r="B45" s="246"/>
      <c r="C45" s="256"/>
      <c r="D45" s="302"/>
      <c r="E45" s="253"/>
      <c r="F45" s="254"/>
      <c r="G45" s="339">
        <f t="shared" si="6"/>
      </c>
      <c r="H45" s="340">
        <f t="shared" si="7"/>
      </c>
      <c r="I45" s="266">
        <f t="shared" si="8"/>
        <v>0</v>
      </c>
      <c r="J45" s="319">
        <f t="shared" si="9"/>
        <v>0</v>
      </c>
      <c r="K45" s="270">
        <f t="shared" si="10"/>
        <v>0</v>
      </c>
      <c r="L45" s="270">
        <f t="shared" si="0"/>
        <v>0</v>
      </c>
      <c r="M45" s="131">
        <f t="shared" si="11"/>
        <v>0</v>
      </c>
      <c r="N45" s="132">
        <f t="shared" si="12"/>
        <v>0</v>
      </c>
      <c r="O45" s="273">
        <f t="shared" si="13"/>
        <v>0</v>
      </c>
      <c r="P45" s="333">
        <f t="shared" si="1"/>
        <v>0</v>
      </c>
      <c r="Q45" s="352">
        <f t="shared" si="14"/>
        <v>0</v>
      </c>
      <c r="R45" s="353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>
        <f t="shared" si="4"/>
      </c>
      <c r="AG45" s="152"/>
      <c r="AH45" s="218"/>
      <c r="AI45" s="154"/>
      <c r="AJ45" s="218"/>
      <c r="AK45" s="154"/>
      <c r="AL45" s="218"/>
      <c r="AM45" s="69"/>
      <c r="AN45" s="154"/>
      <c r="AO45" s="218"/>
      <c r="AP45" s="154"/>
      <c r="AQ45" s="218"/>
      <c r="AR45" s="154"/>
      <c r="AS45" s="218"/>
      <c r="AT45" s="69"/>
      <c r="AU45" s="154"/>
      <c r="AV45" s="218"/>
      <c r="AW45" s="154"/>
      <c r="AX45" s="218"/>
      <c r="AY45" s="154"/>
      <c r="AZ45" s="218"/>
      <c r="BA45" s="69"/>
      <c r="BB45" s="154"/>
      <c r="BC45" s="218"/>
      <c r="BD45" s="154"/>
      <c r="BE45" s="218"/>
      <c r="BF45" s="154"/>
      <c r="BG45" s="218"/>
      <c r="BH45" s="69"/>
      <c r="BI45" s="154"/>
      <c r="BJ45" s="218"/>
      <c r="BK45" s="186"/>
      <c r="BL45" s="22">
        <f t="shared" si="5"/>
      </c>
      <c r="BM45" s="158"/>
      <c r="BN45" s="219"/>
      <c r="BO45" s="161"/>
      <c r="BP45" s="75"/>
      <c r="BQ45" s="219"/>
      <c r="BR45" s="161"/>
      <c r="BS45" s="219"/>
      <c r="BT45" s="161"/>
      <c r="BU45" s="219"/>
      <c r="BV45" s="161"/>
      <c r="BW45" s="75"/>
      <c r="BX45" s="219"/>
      <c r="BY45" s="161"/>
      <c r="BZ45" s="219"/>
      <c r="CA45" s="161"/>
      <c r="CB45" s="219"/>
      <c r="CC45" s="161"/>
      <c r="CD45" s="75"/>
      <c r="CE45" s="219"/>
      <c r="CF45" s="161"/>
      <c r="CG45" s="219"/>
      <c r="CH45" s="161"/>
      <c r="CI45" s="219"/>
      <c r="CJ45" s="161"/>
      <c r="CK45" s="75"/>
      <c r="CL45" s="219"/>
      <c r="CM45" s="161"/>
      <c r="CN45" s="219"/>
      <c r="CO45" s="189"/>
      <c r="CP45" s="224"/>
      <c r="CQ45" s="192"/>
    </row>
    <row r="46" spans="1:102" ht="21" customHeight="1">
      <c r="A46" s="249"/>
      <c r="B46" s="250"/>
      <c r="C46" s="255"/>
      <c r="D46" s="301"/>
      <c r="E46" s="251"/>
      <c r="F46" s="252"/>
      <c r="G46" s="337">
        <f t="shared" si="6"/>
      </c>
      <c r="H46" s="338">
        <f t="shared" si="7"/>
      </c>
      <c r="I46" s="268">
        <f t="shared" si="8"/>
        <v>0</v>
      </c>
      <c r="J46" s="332">
        <f t="shared" si="9"/>
        <v>0</v>
      </c>
      <c r="K46" s="271">
        <f t="shared" si="10"/>
        <v>0</v>
      </c>
      <c r="L46" s="271">
        <f t="shared" si="0"/>
        <v>0</v>
      </c>
      <c r="M46" s="209">
        <f t="shared" si="11"/>
        <v>0</v>
      </c>
      <c r="N46" s="210">
        <f t="shared" si="12"/>
        <v>0</v>
      </c>
      <c r="O46" s="274">
        <f t="shared" si="13"/>
        <v>0</v>
      </c>
      <c r="P46" s="334">
        <f t="shared" si="1"/>
        <v>0</v>
      </c>
      <c r="Q46" s="352">
        <f t="shared" si="14"/>
        <v>0</v>
      </c>
      <c r="R46" s="353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>
        <f t="shared" si="4"/>
      </c>
      <c r="AG46" s="152"/>
      <c r="AH46" s="218"/>
      <c r="AI46" s="154"/>
      <c r="AJ46" s="218"/>
      <c r="AK46" s="154"/>
      <c r="AL46" s="218"/>
      <c r="AM46" s="69"/>
      <c r="AN46" s="154"/>
      <c r="AO46" s="218"/>
      <c r="AP46" s="154"/>
      <c r="AQ46" s="218"/>
      <c r="AR46" s="154"/>
      <c r="AS46" s="218"/>
      <c r="AT46" s="69"/>
      <c r="AU46" s="154"/>
      <c r="AV46" s="218"/>
      <c r="AW46" s="154"/>
      <c r="AX46" s="218"/>
      <c r="AY46" s="154"/>
      <c r="AZ46" s="218"/>
      <c r="BA46" s="69"/>
      <c r="BB46" s="154"/>
      <c r="BC46" s="218"/>
      <c r="BD46" s="154"/>
      <c r="BE46" s="218"/>
      <c r="BF46" s="154"/>
      <c r="BG46" s="218"/>
      <c r="BH46" s="69"/>
      <c r="BI46" s="154"/>
      <c r="BJ46" s="218"/>
      <c r="BK46" s="186"/>
      <c r="BL46" s="22">
        <f t="shared" si="5"/>
      </c>
      <c r="BM46" s="158"/>
      <c r="BN46" s="219"/>
      <c r="BO46" s="161"/>
      <c r="BP46" s="75"/>
      <c r="BQ46" s="219"/>
      <c r="BR46" s="161"/>
      <c r="BS46" s="219"/>
      <c r="BT46" s="161"/>
      <c r="BU46" s="219"/>
      <c r="BV46" s="161"/>
      <c r="BW46" s="75"/>
      <c r="BX46" s="219"/>
      <c r="BY46" s="161"/>
      <c r="BZ46" s="219"/>
      <c r="CA46" s="161"/>
      <c r="CB46" s="219"/>
      <c r="CC46" s="161"/>
      <c r="CD46" s="75"/>
      <c r="CE46" s="219"/>
      <c r="CF46" s="161"/>
      <c r="CG46" s="219"/>
      <c r="CH46" s="161"/>
      <c r="CI46" s="219"/>
      <c r="CJ46" s="161"/>
      <c r="CK46" s="75"/>
      <c r="CL46" s="219"/>
      <c r="CM46" s="161"/>
      <c r="CN46" s="219"/>
      <c r="CO46" s="189"/>
      <c r="CP46" s="224"/>
      <c r="CQ46" s="192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39">
        <f t="shared" si="6"/>
      </c>
      <c r="H47" s="340">
        <f t="shared" si="7"/>
      </c>
      <c r="I47" s="269">
        <f t="shared" si="8"/>
        <v>0</v>
      </c>
      <c r="J47" s="319">
        <f t="shared" si="9"/>
        <v>0</v>
      </c>
      <c r="K47" s="270">
        <f t="shared" si="10"/>
        <v>0</v>
      </c>
      <c r="L47" s="270">
        <f t="shared" si="0"/>
        <v>0</v>
      </c>
      <c r="M47" s="131">
        <f t="shared" si="11"/>
        <v>0</v>
      </c>
      <c r="N47" s="133">
        <f t="shared" si="12"/>
        <v>0</v>
      </c>
      <c r="O47" s="273">
        <f t="shared" si="13"/>
        <v>0</v>
      </c>
      <c r="P47" s="333">
        <f t="shared" si="1"/>
        <v>0</v>
      </c>
      <c r="Q47" s="352">
        <f t="shared" si="14"/>
        <v>0</v>
      </c>
      <c r="R47" s="353"/>
      <c r="S47" s="101">
        <f aca="true" t="shared" si="27" ref="S47:Y52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>
        <f t="shared" si="4"/>
      </c>
      <c r="AG47" s="152"/>
      <c r="AH47" s="218"/>
      <c r="AI47" s="154"/>
      <c r="AJ47" s="218"/>
      <c r="AK47" s="154"/>
      <c r="AL47" s="218"/>
      <c r="AM47" s="69"/>
      <c r="AN47" s="154"/>
      <c r="AO47" s="218"/>
      <c r="AP47" s="154"/>
      <c r="AQ47" s="218"/>
      <c r="AR47" s="154"/>
      <c r="AS47" s="218"/>
      <c r="AT47" s="69"/>
      <c r="AU47" s="154"/>
      <c r="AV47" s="218"/>
      <c r="AW47" s="154"/>
      <c r="AX47" s="218"/>
      <c r="AY47" s="154"/>
      <c r="AZ47" s="218"/>
      <c r="BA47" s="69"/>
      <c r="BB47" s="154"/>
      <c r="BC47" s="218"/>
      <c r="BD47" s="154"/>
      <c r="BE47" s="218"/>
      <c r="BF47" s="154"/>
      <c r="BG47" s="218"/>
      <c r="BH47" s="69"/>
      <c r="BI47" s="154"/>
      <c r="BJ47" s="218"/>
      <c r="BK47" s="186"/>
      <c r="BL47" s="62">
        <f t="shared" si="5"/>
      </c>
      <c r="BM47" s="158"/>
      <c r="BN47" s="219"/>
      <c r="BO47" s="161"/>
      <c r="BP47" s="75"/>
      <c r="BQ47" s="219"/>
      <c r="BR47" s="161"/>
      <c r="BS47" s="219"/>
      <c r="BT47" s="161"/>
      <c r="BU47" s="219"/>
      <c r="BV47" s="161"/>
      <c r="BW47" s="75"/>
      <c r="BX47" s="219"/>
      <c r="BY47" s="161"/>
      <c r="BZ47" s="219"/>
      <c r="CA47" s="161"/>
      <c r="CB47" s="219"/>
      <c r="CC47" s="161"/>
      <c r="CD47" s="75"/>
      <c r="CE47" s="219"/>
      <c r="CF47" s="161"/>
      <c r="CG47" s="219"/>
      <c r="CH47" s="161"/>
      <c r="CI47" s="219"/>
      <c r="CJ47" s="161"/>
      <c r="CK47" s="75"/>
      <c r="CL47" s="219"/>
      <c r="CM47" s="161"/>
      <c r="CN47" s="219"/>
      <c r="CO47" s="190"/>
      <c r="CP47" s="225"/>
      <c r="CQ47" s="193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37">
        <f t="shared" si="6"/>
      </c>
      <c r="H48" s="338">
        <f t="shared" si="7"/>
      </c>
      <c r="I48" s="268">
        <f t="shared" si="8"/>
        <v>0</v>
      </c>
      <c r="J48" s="332">
        <f t="shared" si="9"/>
        <v>0</v>
      </c>
      <c r="K48" s="271">
        <f t="shared" si="10"/>
        <v>0</v>
      </c>
      <c r="L48" s="271">
        <f t="shared" si="0"/>
        <v>0</v>
      </c>
      <c r="M48" s="209">
        <f t="shared" si="11"/>
        <v>0</v>
      </c>
      <c r="N48" s="210">
        <f t="shared" si="12"/>
        <v>0</v>
      </c>
      <c r="O48" s="274">
        <f t="shared" si="13"/>
        <v>0</v>
      </c>
      <c r="P48" s="334">
        <f t="shared" si="1"/>
        <v>0</v>
      </c>
      <c r="Q48" s="352">
        <f t="shared" si="14"/>
        <v>0</v>
      </c>
      <c r="R48" s="353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>
        <f t="shared" si="4"/>
      </c>
      <c r="AG48" s="152"/>
      <c r="AH48" s="218"/>
      <c r="AI48" s="154"/>
      <c r="AJ48" s="218"/>
      <c r="AK48" s="154"/>
      <c r="AL48" s="218"/>
      <c r="AM48" s="69"/>
      <c r="AN48" s="154"/>
      <c r="AO48" s="218"/>
      <c r="AP48" s="154"/>
      <c r="AQ48" s="218"/>
      <c r="AR48" s="154"/>
      <c r="AS48" s="218"/>
      <c r="AT48" s="69"/>
      <c r="AU48" s="154"/>
      <c r="AV48" s="218"/>
      <c r="AW48" s="154"/>
      <c r="AX48" s="218"/>
      <c r="AY48" s="154"/>
      <c r="AZ48" s="218"/>
      <c r="BA48" s="69"/>
      <c r="BB48" s="154"/>
      <c r="BC48" s="218"/>
      <c r="BD48" s="154"/>
      <c r="BE48" s="218"/>
      <c r="BF48" s="154"/>
      <c r="BG48" s="218"/>
      <c r="BH48" s="69"/>
      <c r="BI48" s="154"/>
      <c r="BJ48" s="218"/>
      <c r="BK48" s="186"/>
      <c r="BL48" s="62">
        <f t="shared" si="5"/>
      </c>
      <c r="BM48" s="158"/>
      <c r="BN48" s="219"/>
      <c r="BO48" s="161"/>
      <c r="BP48" s="75"/>
      <c r="BQ48" s="219"/>
      <c r="BR48" s="161"/>
      <c r="BS48" s="219"/>
      <c r="BT48" s="161"/>
      <c r="BU48" s="219"/>
      <c r="BV48" s="161"/>
      <c r="BW48" s="75"/>
      <c r="BX48" s="219"/>
      <c r="BY48" s="161"/>
      <c r="BZ48" s="219"/>
      <c r="CA48" s="161"/>
      <c r="CB48" s="219"/>
      <c r="CC48" s="161"/>
      <c r="CD48" s="75"/>
      <c r="CE48" s="219"/>
      <c r="CF48" s="161"/>
      <c r="CG48" s="219"/>
      <c r="CH48" s="161"/>
      <c r="CI48" s="219"/>
      <c r="CJ48" s="161"/>
      <c r="CK48" s="75"/>
      <c r="CL48" s="219"/>
      <c r="CM48" s="161"/>
      <c r="CN48" s="219"/>
      <c r="CO48" s="189"/>
      <c r="CP48" s="224"/>
      <c r="CQ48" s="192"/>
    </row>
    <row r="49" spans="1:95" ht="21" customHeight="1">
      <c r="A49" s="245"/>
      <c r="B49" s="246"/>
      <c r="C49" s="256"/>
      <c r="D49" s="302"/>
      <c r="E49" s="253"/>
      <c r="F49" s="254"/>
      <c r="G49" s="339">
        <f t="shared" si="6"/>
      </c>
      <c r="H49" s="340">
        <f t="shared" si="7"/>
      </c>
      <c r="I49" s="266">
        <f t="shared" si="8"/>
        <v>0</v>
      </c>
      <c r="J49" s="319">
        <f t="shared" si="9"/>
        <v>0</v>
      </c>
      <c r="K49" s="270">
        <f t="shared" si="10"/>
        <v>0</v>
      </c>
      <c r="L49" s="270">
        <f t="shared" si="0"/>
        <v>0</v>
      </c>
      <c r="M49" s="131">
        <f t="shared" si="11"/>
        <v>0</v>
      </c>
      <c r="N49" s="132">
        <f t="shared" si="12"/>
        <v>0</v>
      </c>
      <c r="O49" s="273">
        <f t="shared" si="13"/>
        <v>0</v>
      </c>
      <c r="P49" s="333">
        <f t="shared" si="1"/>
        <v>0</v>
      </c>
      <c r="Q49" s="352">
        <f t="shared" si="14"/>
        <v>0</v>
      </c>
      <c r="R49" s="353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>
        <f t="shared" si="4"/>
      </c>
      <c r="AG49" s="152"/>
      <c r="AH49" s="218"/>
      <c r="AI49" s="154"/>
      <c r="AJ49" s="218"/>
      <c r="AK49" s="154"/>
      <c r="AL49" s="218"/>
      <c r="AM49" s="69"/>
      <c r="AN49" s="154"/>
      <c r="AO49" s="218"/>
      <c r="AP49" s="154"/>
      <c r="AQ49" s="218"/>
      <c r="AR49" s="154"/>
      <c r="AS49" s="218"/>
      <c r="AT49" s="69"/>
      <c r="AU49" s="154"/>
      <c r="AV49" s="218"/>
      <c r="AW49" s="154"/>
      <c r="AX49" s="218"/>
      <c r="AY49" s="154"/>
      <c r="AZ49" s="218"/>
      <c r="BA49" s="69"/>
      <c r="BB49" s="154"/>
      <c r="BC49" s="218"/>
      <c r="BD49" s="154"/>
      <c r="BE49" s="218"/>
      <c r="BF49" s="156"/>
      <c r="BG49" s="220"/>
      <c r="BH49" s="84"/>
      <c r="BI49" s="156"/>
      <c r="BJ49" s="220"/>
      <c r="BK49" s="187"/>
      <c r="BL49" s="22">
        <f t="shared" si="5"/>
      </c>
      <c r="BM49" s="159"/>
      <c r="BN49" s="222"/>
      <c r="BO49" s="162"/>
      <c r="BP49" s="72"/>
      <c r="BQ49" s="222"/>
      <c r="BR49" s="162"/>
      <c r="BS49" s="222"/>
      <c r="BT49" s="162"/>
      <c r="BU49" s="222"/>
      <c r="BV49" s="162"/>
      <c r="BW49" s="72"/>
      <c r="BX49" s="222"/>
      <c r="BY49" s="162"/>
      <c r="BZ49" s="222"/>
      <c r="CA49" s="162"/>
      <c r="CB49" s="222"/>
      <c r="CC49" s="162"/>
      <c r="CD49" s="72"/>
      <c r="CE49" s="222"/>
      <c r="CF49" s="162"/>
      <c r="CG49" s="222"/>
      <c r="CH49" s="162"/>
      <c r="CI49" s="222"/>
      <c r="CJ49" s="162"/>
      <c r="CK49" s="72"/>
      <c r="CL49" s="222"/>
      <c r="CM49" s="162"/>
      <c r="CN49" s="222"/>
      <c r="CO49" s="189"/>
      <c r="CP49" s="224"/>
      <c r="CQ49" s="192"/>
    </row>
    <row r="50" spans="1:95" ht="21" customHeight="1">
      <c r="A50" s="249"/>
      <c r="B50" s="250"/>
      <c r="C50" s="255"/>
      <c r="D50" s="301"/>
      <c r="E50" s="251"/>
      <c r="F50" s="252"/>
      <c r="G50" s="337">
        <f t="shared" si="6"/>
      </c>
      <c r="H50" s="338">
        <f t="shared" si="7"/>
      </c>
      <c r="I50" s="267">
        <f t="shared" si="8"/>
        <v>0</v>
      </c>
      <c r="J50" s="332">
        <f t="shared" si="9"/>
        <v>0</v>
      </c>
      <c r="K50" s="271">
        <f t="shared" si="10"/>
        <v>0</v>
      </c>
      <c r="L50" s="271">
        <f t="shared" si="0"/>
        <v>0</v>
      </c>
      <c r="M50" s="209">
        <f t="shared" si="11"/>
        <v>0</v>
      </c>
      <c r="N50" s="210">
        <f t="shared" si="12"/>
        <v>0</v>
      </c>
      <c r="O50" s="274">
        <f t="shared" si="13"/>
        <v>0</v>
      </c>
      <c r="P50" s="334">
        <f t="shared" si="1"/>
        <v>0</v>
      </c>
      <c r="Q50" s="352">
        <f t="shared" si="14"/>
        <v>0</v>
      </c>
      <c r="R50" s="353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si="15"/>
        <v>0</v>
      </c>
      <c r="AA50" s="105">
        <f t="shared" si="16"/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22">
        <f t="shared" si="4"/>
      </c>
      <c r="AG50" s="152"/>
      <c r="AH50" s="218"/>
      <c r="AI50" s="154"/>
      <c r="AJ50" s="218"/>
      <c r="AK50" s="154"/>
      <c r="AL50" s="218"/>
      <c r="AM50" s="69"/>
      <c r="AN50" s="154"/>
      <c r="AO50" s="218"/>
      <c r="AP50" s="154"/>
      <c r="AQ50" s="218"/>
      <c r="AR50" s="154"/>
      <c r="AS50" s="218"/>
      <c r="AT50" s="69"/>
      <c r="AU50" s="154"/>
      <c r="AV50" s="218"/>
      <c r="AW50" s="154"/>
      <c r="AX50" s="218"/>
      <c r="AY50" s="154"/>
      <c r="AZ50" s="218"/>
      <c r="BA50" s="69"/>
      <c r="BB50" s="154"/>
      <c r="BC50" s="218"/>
      <c r="BD50" s="154"/>
      <c r="BE50" s="218"/>
      <c r="BF50" s="154"/>
      <c r="BG50" s="218"/>
      <c r="BH50" s="69"/>
      <c r="BI50" s="154"/>
      <c r="BJ50" s="218"/>
      <c r="BK50" s="186"/>
      <c r="BL50" s="22">
        <f t="shared" si="5"/>
      </c>
      <c r="BM50" s="158"/>
      <c r="BN50" s="219"/>
      <c r="BO50" s="161"/>
      <c r="BP50" s="75"/>
      <c r="BQ50" s="219"/>
      <c r="BR50" s="161"/>
      <c r="BS50" s="219"/>
      <c r="BT50" s="161"/>
      <c r="BU50" s="219"/>
      <c r="BV50" s="161"/>
      <c r="BW50" s="75"/>
      <c r="BX50" s="219"/>
      <c r="BY50" s="161"/>
      <c r="BZ50" s="219"/>
      <c r="CA50" s="161"/>
      <c r="CB50" s="219"/>
      <c r="CC50" s="161"/>
      <c r="CD50" s="75"/>
      <c r="CE50" s="219"/>
      <c r="CF50" s="161"/>
      <c r="CG50" s="219"/>
      <c r="CH50" s="161"/>
      <c r="CI50" s="219"/>
      <c r="CJ50" s="161"/>
      <c r="CK50" s="75"/>
      <c r="CL50" s="219"/>
      <c r="CM50" s="161"/>
      <c r="CN50" s="219"/>
      <c r="CO50" s="189"/>
      <c r="CP50" s="224"/>
      <c r="CQ50" s="192"/>
    </row>
    <row r="51" spans="1:102" s="12" customFormat="1" ht="21" customHeight="1">
      <c r="A51" s="245"/>
      <c r="B51" s="246"/>
      <c r="C51" s="256"/>
      <c r="D51" s="302"/>
      <c r="E51" s="253"/>
      <c r="F51" s="254"/>
      <c r="G51" s="339">
        <f t="shared" si="6"/>
      </c>
      <c r="H51" s="340">
        <f t="shared" si="7"/>
      </c>
      <c r="I51" s="266">
        <f t="shared" si="8"/>
        <v>0</v>
      </c>
      <c r="J51" s="319">
        <f t="shared" si="9"/>
        <v>0</v>
      </c>
      <c r="K51" s="270">
        <f t="shared" si="10"/>
        <v>0</v>
      </c>
      <c r="L51" s="270">
        <f t="shared" si="0"/>
        <v>0</v>
      </c>
      <c r="M51" s="131">
        <f t="shared" si="11"/>
        <v>0</v>
      </c>
      <c r="N51" s="132">
        <f t="shared" si="12"/>
        <v>0</v>
      </c>
      <c r="O51" s="273">
        <f t="shared" si="13"/>
        <v>0</v>
      </c>
      <c r="P51" s="333">
        <f t="shared" si="1"/>
        <v>0</v>
      </c>
      <c r="Q51" s="352">
        <f t="shared" si="14"/>
        <v>0</v>
      </c>
      <c r="R51" s="353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15"/>
        <v>0</v>
      </c>
      <c r="AA51" s="105">
        <f t="shared" si="16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22">
        <f t="shared" si="4"/>
      </c>
      <c r="AG51" s="152"/>
      <c r="AH51" s="218"/>
      <c r="AI51" s="154"/>
      <c r="AJ51" s="218"/>
      <c r="AK51" s="154"/>
      <c r="AL51" s="218"/>
      <c r="AM51" s="69"/>
      <c r="AN51" s="154"/>
      <c r="AO51" s="218"/>
      <c r="AP51" s="154"/>
      <c r="AQ51" s="218"/>
      <c r="AR51" s="154"/>
      <c r="AS51" s="218"/>
      <c r="AT51" s="69"/>
      <c r="AU51" s="154"/>
      <c r="AV51" s="218"/>
      <c r="AW51" s="154"/>
      <c r="AX51" s="218"/>
      <c r="AY51" s="154"/>
      <c r="AZ51" s="218"/>
      <c r="BA51" s="69"/>
      <c r="BB51" s="154"/>
      <c r="BC51" s="218"/>
      <c r="BD51" s="154"/>
      <c r="BE51" s="218"/>
      <c r="BF51" s="154"/>
      <c r="BG51" s="218"/>
      <c r="BH51" s="69"/>
      <c r="BI51" s="154"/>
      <c r="BJ51" s="218"/>
      <c r="BK51" s="186"/>
      <c r="BL51" s="22">
        <f t="shared" si="5"/>
      </c>
      <c r="BM51" s="158"/>
      <c r="BN51" s="219"/>
      <c r="BO51" s="161"/>
      <c r="BP51" s="75"/>
      <c r="BQ51" s="219"/>
      <c r="BR51" s="161"/>
      <c r="BS51" s="219"/>
      <c r="BT51" s="161"/>
      <c r="BU51" s="219"/>
      <c r="BV51" s="161"/>
      <c r="BW51" s="75"/>
      <c r="BX51" s="219"/>
      <c r="BY51" s="161"/>
      <c r="BZ51" s="219"/>
      <c r="CA51" s="161"/>
      <c r="CB51" s="219"/>
      <c r="CC51" s="161"/>
      <c r="CD51" s="75"/>
      <c r="CE51" s="219"/>
      <c r="CF51" s="161"/>
      <c r="CG51" s="219"/>
      <c r="CH51" s="161"/>
      <c r="CI51" s="219"/>
      <c r="CJ51" s="161"/>
      <c r="CK51" s="75"/>
      <c r="CL51" s="219"/>
      <c r="CM51" s="161"/>
      <c r="CN51" s="219"/>
      <c r="CO51" s="189"/>
      <c r="CP51" s="224"/>
      <c r="CQ51" s="192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37">
        <f t="shared" si="6"/>
      </c>
      <c r="H52" s="338">
        <f t="shared" si="7"/>
      </c>
      <c r="I52" s="268">
        <f t="shared" si="8"/>
        <v>0</v>
      </c>
      <c r="J52" s="332">
        <f t="shared" si="9"/>
        <v>0</v>
      </c>
      <c r="K52" s="271">
        <f t="shared" si="10"/>
        <v>0</v>
      </c>
      <c r="L52" s="271">
        <f t="shared" si="0"/>
        <v>0</v>
      </c>
      <c r="M52" s="209">
        <f t="shared" si="11"/>
        <v>0</v>
      </c>
      <c r="N52" s="210">
        <f t="shared" si="12"/>
        <v>0</v>
      </c>
      <c r="O52" s="274">
        <f t="shared" si="13"/>
        <v>0</v>
      </c>
      <c r="P52" s="334">
        <f t="shared" si="1"/>
        <v>0</v>
      </c>
      <c r="Q52" s="352">
        <f t="shared" si="14"/>
        <v>0</v>
      </c>
      <c r="R52" s="353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15"/>
        <v>0</v>
      </c>
      <c r="AA52" s="105">
        <f t="shared" si="16"/>
        <v>0</v>
      </c>
      <c r="AB52" s="104">
        <f t="shared" si="3"/>
        <v>0</v>
      </c>
      <c r="AC52" s="110">
        <f t="shared" si="3"/>
        <v>0</v>
      </c>
      <c r="AD52" s="110">
        <f t="shared" si="3"/>
        <v>0</v>
      </c>
      <c r="AE52" s="111">
        <f t="shared" si="3"/>
        <v>0</v>
      </c>
      <c r="AF52" s="22">
        <f t="shared" si="4"/>
      </c>
      <c r="AG52" s="152"/>
      <c r="AH52" s="218"/>
      <c r="AI52" s="154"/>
      <c r="AJ52" s="218"/>
      <c r="AK52" s="154"/>
      <c r="AL52" s="218"/>
      <c r="AM52" s="69"/>
      <c r="AN52" s="154"/>
      <c r="AO52" s="218"/>
      <c r="AP52" s="154"/>
      <c r="AQ52" s="218"/>
      <c r="AR52" s="154"/>
      <c r="AS52" s="218"/>
      <c r="AT52" s="69"/>
      <c r="AU52" s="154"/>
      <c r="AV52" s="218"/>
      <c r="AW52" s="154"/>
      <c r="AX52" s="218"/>
      <c r="AY52" s="154"/>
      <c r="AZ52" s="218"/>
      <c r="BA52" s="69"/>
      <c r="BB52" s="154"/>
      <c r="BC52" s="218"/>
      <c r="BD52" s="154"/>
      <c r="BE52" s="218"/>
      <c r="BF52" s="154"/>
      <c r="BG52" s="218"/>
      <c r="BH52" s="69"/>
      <c r="BI52" s="154"/>
      <c r="BJ52" s="218"/>
      <c r="BK52" s="186"/>
      <c r="BL52" s="22">
        <f t="shared" si="5"/>
      </c>
      <c r="BM52" s="158"/>
      <c r="BN52" s="219"/>
      <c r="BO52" s="161"/>
      <c r="BP52" s="75"/>
      <c r="BQ52" s="219"/>
      <c r="BR52" s="161"/>
      <c r="BS52" s="219"/>
      <c r="BT52" s="161"/>
      <c r="BU52" s="219"/>
      <c r="BV52" s="161"/>
      <c r="BW52" s="75"/>
      <c r="BX52" s="219"/>
      <c r="BY52" s="161"/>
      <c r="BZ52" s="219"/>
      <c r="CA52" s="161"/>
      <c r="CB52" s="219"/>
      <c r="CC52" s="161"/>
      <c r="CD52" s="75"/>
      <c r="CE52" s="219"/>
      <c r="CF52" s="161"/>
      <c r="CG52" s="219"/>
      <c r="CH52" s="161"/>
      <c r="CI52" s="219"/>
      <c r="CJ52" s="161"/>
      <c r="CK52" s="75"/>
      <c r="CL52" s="219"/>
      <c r="CM52" s="161"/>
      <c r="CN52" s="219"/>
      <c r="CO52" s="189"/>
      <c r="CP52" s="224"/>
      <c r="CQ52" s="192"/>
      <c r="CX52" s="12"/>
    </row>
    <row r="53" spans="1:95" ht="6.75" customHeight="1" thickBot="1">
      <c r="A53" s="23"/>
      <c r="B53" s="24"/>
      <c r="C53" s="41"/>
      <c r="D53" s="25"/>
      <c r="E53" s="42"/>
      <c r="F53" s="26"/>
      <c r="G53" s="27"/>
      <c r="H53" s="27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206"/>
      <c r="H54" s="206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0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>SUM(Z23:Z53)</f>
        <v>0</v>
      </c>
      <c r="AA54" s="126">
        <f t="shared" si="28"/>
        <v>0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 aca="true" t="shared" si="29" ref="AG54:BK54"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 t="shared" si="29"/>
      </c>
      <c r="AI54" s="135">
        <f t="shared" si="29"/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 t="shared" si="29"/>
      </c>
      <c r="AP54" s="135">
        <f t="shared" si="29"/>
      </c>
      <c r="AQ54" s="135">
        <f t="shared" si="29"/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 t="shared" si="29"/>
      </c>
      <c r="BD54" s="135">
        <f t="shared" si="29"/>
      </c>
      <c r="BE54" s="135">
        <f t="shared" si="29"/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 t="shared" si="29"/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195"/>
      <c r="H55" s="195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>
        <f>IF(COUNTIF(AG54:BK54,"X")=0,"","ERREUR DE VALEUR DANS LA COLONNE AVEC X")</f>
      </c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>
        <f>IF(COUNTIF(BM54:CQ54,"X")=0,"","ERREUR DE VALEUR DANS LA COLONNE AVEC X")</f>
      </c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195"/>
      <c r="H56" s="195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195"/>
      <c r="H57" s="195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="3" customFormat="1" ht="13.5" hidden="1">
      <c r="A64" s="3" t="s">
        <v>83</v>
      </c>
    </row>
    <row r="65" s="3" customFormat="1" ht="13.5" hidden="1">
      <c r="A65" s="3" t="s">
        <v>88</v>
      </c>
    </row>
    <row r="66" s="3" customFormat="1" ht="13.5" hidden="1">
      <c r="A66" s="3" t="s">
        <v>84</v>
      </c>
    </row>
    <row r="67" s="3" customFormat="1" ht="13.5" hidden="1">
      <c r="A67" s="3" t="s">
        <v>85</v>
      </c>
    </row>
    <row r="68" s="3" customFormat="1" ht="13.5" hidden="1">
      <c r="A68" s="3" t="s">
        <v>86</v>
      </c>
    </row>
    <row r="69" s="3" customFormat="1" ht="13.5" hidden="1">
      <c r="A69" s="3" t="s">
        <v>87</v>
      </c>
    </row>
  </sheetData>
  <sheetProtection password="C176" sheet="1" selectLockedCells="1" sort="0"/>
  <mergeCells count="132"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G10:I10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G11:I11"/>
    <mergeCell ref="G12:L12"/>
    <mergeCell ref="G13:O13"/>
    <mergeCell ref="G14:J14"/>
    <mergeCell ref="A3:B3"/>
    <mergeCell ref="F3:R4"/>
    <mergeCell ref="E9:R9"/>
    <mergeCell ref="A5:B5"/>
    <mergeCell ref="F5:R5"/>
    <mergeCell ref="A12:C12"/>
    <mergeCell ref="A13:C13"/>
    <mergeCell ref="E13:F13"/>
    <mergeCell ref="P13:R13"/>
    <mergeCell ref="A14:C14"/>
    <mergeCell ref="E14:F14"/>
    <mergeCell ref="P14:R14"/>
    <mergeCell ref="K14:O14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5:C15"/>
    <mergeCell ref="E15:F15"/>
    <mergeCell ref="AH15:AN15"/>
    <mergeCell ref="A16:C16"/>
    <mergeCell ref="E16:F16"/>
    <mergeCell ref="AH16:AN16"/>
    <mergeCell ref="G15:R15"/>
    <mergeCell ref="G16:R16"/>
    <mergeCell ref="A17:C17"/>
    <mergeCell ref="E17:F17"/>
    <mergeCell ref="Q17:R17"/>
    <mergeCell ref="AH17:AN17"/>
    <mergeCell ref="E18:F18"/>
    <mergeCell ref="Q18:R18"/>
    <mergeCell ref="AH18:AN18"/>
    <mergeCell ref="G17:I17"/>
    <mergeCell ref="G18:I18"/>
    <mergeCell ref="Z20:Z22"/>
    <mergeCell ref="K21:K22"/>
    <mergeCell ref="L21:L22"/>
    <mergeCell ref="G21:G22"/>
    <mergeCell ref="H21:H22"/>
    <mergeCell ref="M21:P21"/>
    <mergeCell ref="Q21:R21"/>
    <mergeCell ref="Q22:R22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O54:P55"/>
    <mergeCell ref="Q54:R55"/>
    <mergeCell ref="AG55:AI55"/>
    <mergeCell ref="AJ55:AJ56"/>
    <mergeCell ref="AK55:AK56"/>
    <mergeCell ref="AL55:AO55"/>
    <mergeCell ref="O56:R57"/>
    <mergeCell ref="Q27:R27"/>
    <mergeCell ref="Q28:R28"/>
    <mergeCell ref="CE57:CG57"/>
    <mergeCell ref="AP55:AS55"/>
    <mergeCell ref="BM55:BO55"/>
    <mergeCell ref="BP55:BP56"/>
    <mergeCell ref="BQ55:BQ56"/>
    <mergeCell ref="BR55:BU55"/>
    <mergeCell ref="BV55:BY55"/>
    <mergeCell ref="Q45:R45"/>
    <mergeCell ref="Q46:R46"/>
    <mergeCell ref="Q41:R41"/>
    <mergeCell ref="Q42:R42"/>
    <mergeCell ref="Q43:R43"/>
    <mergeCell ref="Q38:R38"/>
    <mergeCell ref="Q39:R39"/>
    <mergeCell ref="Q40:R40"/>
    <mergeCell ref="AT57:AX57"/>
    <mergeCell ref="AY57:BA57"/>
    <mergeCell ref="BZ57:CD57"/>
    <mergeCell ref="Q50:R50"/>
    <mergeCell ref="Q51:R51"/>
    <mergeCell ref="Q52:R52"/>
    <mergeCell ref="Q25:R25"/>
    <mergeCell ref="Q26:R26"/>
    <mergeCell ref="Q37:R37"/>
    <mergeCell ref="A1:R1"/>
    <mergeCell ref="A2:R2"/>
    <mergeCell ref="I57:J57"/>
    <mergeCell ref="Q47:R47"/>
    <mergeCell ref="Q48:R48"/>
    <mergeCell ref="Q49:R49"/>
    <mergeCell ref="Q44:R44"/>
    <mergeCell ref="Q23:R23"/>
    <mergeCell ref="Q36:R36"/>
    <mergeCell ref="Q29:R29"/>
    <mergeCell ref="Q30:R30"/>
    <mergeCell ref="Q31:R31"/>
    <mergeCell ref="Q32:R32"/>
    <mergeCell ref="Q33:R33"/>
    <mergeCell ref="Q34:R34"/>
    <mergeCell ref="Q35:R35"/>
    <mergeCell ref="Q24:R24"/>
  </mergeCells>
  <dataValidations count="1"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69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s="6" customFormat="1" ht="31.5" customHeight="1">
      <c r="A2" s="358" t="s">
        <v>93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6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492">
        <f>IF('janvier-février'!A5="","",'janvier-février'!A5)</f>
      </c>
      <c r="B5" s="492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81">
        <f>IF('janvier-février'!A10="","",'janvier-février'!A10)</f>
      </c>
      <c r="B10" s="482"/>
      <c r="C10" s="483"/>
      <c r="D10" s="9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93">
        <f>IF('janvier-février'!A11="","",'janvier-février'!A11)</f>
      </c>
      <c r="B11" s="494"/>
      <c r="C11" s="495"/>
      <c r="D11" s="496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84">
        <f>IF('janvier-février'!A12="","",'janvier-février'!A12)</f>
      </c>
      <c r="B12" s="485"/>
      <c r="C12" s="486"/>
      <c r="D12" s="496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87">
        <f>IF('janvier-février'!A13="","",'janvier-février'!A13)</f>
      </c>
      <c r="B13" s="500"/>
      <c r="C13" s="501"/>
      <c r="D13" s="496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96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0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97">
        <f>IF('janvier-février'!A15="","",'janvier-février'!A15)</f>
      </c>
      <c r="B15" s="498"/>
      <c r="C15" s="499"/>
      <c r="D15" s="307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6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97" t="str">
        <f>IF('janvier-février'!A17="","",'janvier-février'!A17)</f>
        <v>CH</v>
      </c>
      <c r="B17" s="498"/>
      <c r="C17" s="499"/>
      <c r="D17" s="307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29"/>
      <c r="B18" s="146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109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110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80"/>
      <c r="B21" s="281"/>
      <c r="C21" s="490" t="s">
        <v>80</v>
      </c>
      <c r="D21" s="478" t="s">
        <v>82</v>
      </c>
      <c r="E21" s="479"/>
      <c r="F21" s="480"/>
      <c r="G21" s="456" t="s">
        <v>129</v>
      </c>
      <c r="H21" s="458" t="s">
        <v>130</v>
      </c>
      <c r="I21" s="451" t="s">
        <v>77</v>
      </c>
      <c r="J21" s="452"/>
      <c r="K21" s="454" t="s">
        <v>102</v>
      </c>
      <c r="L21" s="454" t="s">
        <v>101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82" t="s">
        <v>1</v>
      </c>
      <c r="B22" s="283" t="s">
        <v>2</v>
      </c>
      <c r="C22" s="491"/>
      <c r="D22" s="309" t="s">
        <v>81</v>
      </c>
      <c r="E22" s="283" t="s">
        <v>30</v>
      </c>
      <c r="F22" s="284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3">
        <v>2</v>
      </c>
      <c r="AI22" s="217">
        <v>3</v>
      </c>
      <c r="AJ22" s="153">
        <v>4</v>
      </c>
      <c r="AK22" s="217">
        <v>5</v>
      </c>
      <c r="AL22" s="153">
        <v>6</v>
      </c>
      <c r="AM22" s="217">
        <v>7</v>
      </c>
      <c r="AN22" s="68">
        <v>8</v>
      </c>
      <c r="AO22" s="153">
        <v>9</v>
      </c>
      <c r="AP22" s="217">
        <v>10</v>
      </c>
      <c r="AQ22" s="153">
        <v>11</v>
      </c>
      <c r="AR22" s="217">
        <v>12</v>
      </c>
      <c r="AS22" s="153">
        <v>13</v>
      </c>
      <c r="AT22" s="217">
        <v>14</v>
      </c>
      <c r="AU22" s="68">
        <v>15</v>
      </c>
      <c r="AV22" s="153">
        <v>16</v>
      </c>
      <c r="AW22" s="217">
        <v>17</v>
      </c>
      <c r="AX22" s="153">
        <v>18</v>
      </c>
      <c r="AY22" s="217">
        <v>19</v>
      </c>
      <c r="AZ22" s="153">
        <v>20</v>
      </c>
      <c r="BA22" s="217">
        <v>21</v>
      </c>
      <c r="BB22" s="68">
        <v>22</v>
      </c>
      <c r="BC22" s="153">
        <v>23</v>
      </c>
      <c r="BD22" s="217">
        <v>24</v>
      </c>
      <c r="BE22" s="153">
        <v>25</v>
      </c>
      <c r="BF22" s="217">
        <v>26</v>
      </c>
      <c r="BG22" s="153">
        <v>27</v>
      </c>
      <c r="BH22" s="217">
        <v>28</v>
      </c>
      <c r="BI22" s="68">
        <v>29</v>
      </c>
      <c r="BJ22" s="153">
        <v>30</v>
      </c>
      <c r="BK22" s="242"/>
      <c r="BL22" s="21" t="s">
        <v>36</v>
      </c>
      <c r="BM22" s="157">
        <v>1</v>
      </c>
      <c r="BN22" s="221">
        <v>2</v>
      </c>
      <c r="BO22" s="160">
        <v>3</v>
      </c>
      <c r="BP22" s="221">
        <v>4</v>
      </c>
      <c r="BQ22" s="160">
        <v>5</v>
      </c>
      <c r="BR22" s="71">
        <v>6</v>
      </c>
      <c r="BS22" s="221">
        <v>7</v>
      </c>
      <c r="BT22" s="160">
        <v>8</v>
      </c>
      <c r="BU22" s="221">
        <v>9</v>
      </c>
      <c r="BV22" s="160">
        <v>10</v>
      </c>
      <c r="BW22" s="221">
        <v>11</v>
      </c>
      <c r="BX22" s="160">
        <v>12</v>
      </c>
      <c r="BY22" s="71">
        <v>13</v>
      </c>
      <c r="BZ22" s="221">
        <v>14</v>
      </c>
      <c r="CA22" s="160">
        <v>15</v>
      </c>
      <c r="CB22" s="221">
        <v>16</v>
      </c>
      <c r="CC22" s="160">
        <v>17</v>
      </c>
      <c r="CD22" s="221">
        <v>18</v>
      </c>
      <c r="CE22" s="160">
        <v>19</v>
      </c>
      <c r="CF22" s="71">
        <v>20</v>
      </c>
      <c r="CG22" s="221">
        <v>21</v>
      </c>
      <c r="CH22" s="160">
        <v>22</v>
      </c>
      <c r="CI22" s="221">
        <v>23</v>
      </c>
      <c r="CJ22" s="160">
        <v>24</v>
      </c>
      <c r="CK22" s="221">
        <v>25</v>
      </c>
      <c r="CL22" s="160">
        <v>26</v>
      </c>
      <c r="CM22" s="71">
        <v>27</v>
      </c>
      <c r="CN22" s="221">
        <v>28</v>
      </c>
      <c r="CO22" s="188">
        <v>29</v>
      </c>
      <c r="CP22" s="223">
        <v>30</v>
      </c>
      <c r="CQ22" s="191">
        <v>31</v>
      </c>
    </row>
    <row r="23" spans="1:102" s="12" customFormat="1" ht="21" customHeight="1">
      <c r="A23" s="245"/>
      <c r="B23" s="246"/>
      <c r="C23" s="256"/>
      <c r="D23" s="304"/>
      <c r="E23" s="247"/>
      <c r="F23" s="248"/>
      <c r="G23" s="335">
        <f>IF(COUNTA(AG23:BK23)&gt;0,"O","")</f>
      </c>
      <c r="H23" s="336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 aca="true" t="shared" si="0" ref="L23:L52">AA23</f>
        <v>0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1" ref="P23:P52">V23*130+W23*70+X23*50+Y23*40+AB23*65+AC23*46.7+AD23*37.5+AE23*32</f>
        <v>0</v>
      </c>
      <c r="Q23" s="352">
        <f>J23+P23+Z23*130+AA23*195</f>
        <v>0</v>
      </c>
      <c r="R23" s="353"/>
      <c r="S23" s="101">
        <f aca="true" t="shared" si="2" ref="S23:Y40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3" ref="AB23:AE52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>
        <f aca="true" t="shared" si="4" ref="AF23:AF52">IF(OR(A23="",B23=""),"",A23&amp;" "&amp;B23)</f>
      </c>
      <c r="AG23" s="137"/>
      <c r="AH23" s="154"/>
      <c r="AI23" s="218"/>
      <c r="AJ23" s="154"/>
      <c r="AK23" s="218"/>
      <c r="AL23" s="155"/>
      <c r="AM23" s="219"/>
      <c r="AN23" s="75"/>
      <c r="AO23" s="155"/>
      <c r="AP23" s="219"/>
      <c r="AQ23" s="155"/>
      <c r="AR23" s="219"/>
      <c r="AS23" s="155"/>
      <c r="AT23" s="219"/>
      <c r="AU23" s="75"/>
      <c r="AV23" s="155"/>
      <c r="AW23" s="219"/>
      <c r="AX23" s="155"/>
      <c r="AY23" s="219"/>
      <c r="AZ23" s="155"/>
      <c r="BA23" s="218"/>
      <c r="BB23" s="69"/>
      <c r="BC23" s="154"/>
      <c r="BD23" s="218"/>
      <c r="BE23" s="154"/>
      <c r="BF23" s="218"/>
      <c r="BG23" s="154"/>
      <c r="BH23" s="218"/>
      <c r="BI23" s="69"/>
      <c r="BJ23" s="154"/>
      <c r="BK23" s="243"/>
      <c r="BL23" s="62">
        <f aca="true" t="shared" si="5" ref="BL23:BL52">IF(OR(A23="",B23=""),"",A23&amp;" "&amp;B23)</f>
      </c>
      <c r="BM23" s="158"/>
      <c r="BN23" s="219"/>
      <c r="BO23" s="161"/>
      <c r="BP23" s="219"/>
      <c r="BQ23" s="161"/>
      <c r="BR23" s="75"/>
      <c r="BS23" s="219"/>
      <c r="BT23" s="161"/>
      <c r="BU23" s="219"/>
      <c r="BV23" s="161"/>
      <c r="BW23" s="219"/>
      <c r="BX23" s="161"/>
      <c r="BY23" s="75"/>
      <c r="BZ23" s="219"/>
      <c r="CA23" s="161"/>
      <c r="CB23" s="219"/>
      <c r="CC23" s="161"/>
      <c r="CD23" s="219"/>
      <c r="CE23" s="161"/>
      <c r="CF23" s="75"/>
      <c r="CG23" s="219"/>
      <c r="CH23" s="161"/>
      <c r="CI23" s="219"/>
      <c r="CJ23" s="161"/>
      <c r="CK23" s="219"/>
      <c r="CL23" s="161"/>
      <c r="CM23" s="75"/>
      <c r="CN23" s="219"/>
      <c r="CO23" s="189"/>
      <c r="CP23" s="224"/>
      <c r="CQ23" s="192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37">
        <f aca="true" t="shared" si="6" ref="G24:G52">IF(COUNTA(AG24:BK24)&gt;0,"O","")</f>
      </c>
      <c r="H24" s="338">
        <f aca="true" t="shared" si="7" ref="H24:H52">IF(COUNTA(BM24:CK24)&gt;0,"O","")</f>
      </c>
      <c r="I24" s="267">
        <f aca="true" t="shared" si="8" ref="I24:I52">S24*30+T24*45+U24*60</f>
        <v>0</v>
      </c>
      <c r="J24" s="332">
        <f aca="true" t="shared" si="9" ref="J24:J52">S24*65+T24*97.5+U24*130</f>
        <v>0</v>
      </c>
      <c r="K24" s="271">
        <f aca="true" t="shared" si="10" ref="K24:K52">Z24</f>
        <v>0</v>
      </c>
      <c r="L24" s="271">
        <f t="shared" si="0"/>
        <v>0</v>
      </c>
      <c r="M24" s="209">
        <f aca="true" t="shared" si="11" ref="M24:M52">V24+W24+X24+Y24</f>
        <v>0</v>
      </c>
      <c r="N24" s="210">
        <f aca="true" t="shared" si="12" ref="N24:N52">AB24+AC24+AD24+AE24</f>
        <v>0</v>
      </c>
      <c r="O24" s="274">
        <f aca="true" t="shared" si="13" ref="O24:O52">SUM(M24:N24)*60</f>
        <v>0</v>
      </c>
      <c r="P24" s="334">
        <f t="shared" si="1"/>
        <v>0</v>
      </c>
      <c r="Q24" s="352">
        <f aca="true" t="shared" si="14" ref="Q24:Q52">J24+P24+Z24*130+AA24*195</f>
        <v>0</v>
      </c>
      <c r="R24" s="353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aca="true" t="shared" si="15" ref="Z24:Z52">COUNTIF(AG24:CQ24,"RS")</f>
        <v>0</v>
      </c>
      <c r="AA24" s="105">
        <f aca="true" t="shared" si="16" ref="AA24:AA52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>
        <f t="shared" si="4"/>
      </c>
      <c r="AG24" s="137"/>
      <c r="AH24" s="154"/>
      <c r="AI24" s="218"/>
      <c r="AJ24" s="154"/>
      <c r="AK24" s="218"/>
      <c r="AL24" s="155"/>
      <c r="AM24" s="219"/>
      <c r="AN24" s="75"/>
      <c r="AO24" s="155"/>
      <c r="AP24" s="219"/>
      <c r="AQ24" s="155"/>
      <c r="AR24" s="219"/>
      <c r="AS24" s="155"/>
      <c r="AT24" s="219"/>
      <c r="AU24" s="75"/>
      <c r="AV24" s="155"/>
      <c r="AW24" s="219"/>
      <c r="AX24" s="155"/>
      <c r="AY24" s="219"/>
      <c r="AZ24" s="155"/>
      <c r="BA24" s="218"/>
      <c r="BB24" s="69"/>
      <c r="BC24" s="154"/>
      <c r="BD24" s="218"/>
      <c r="BE24" s="154"/>
      <c r="BF24" s="218"/>
      <c r="BG24" s="154"/>
      <c r="BH24" s="218"/>
      <c r="BI24" s="69"/>
      <c r="BJ24" s="154"/>
      <c r="BK24" s="243"/>
      <c r="BL24" s="62">
        <f t="shared" si="5"/>
      </c>
      <c r="BM24" s="158"/>
      <c r="BN24" s="219"/>
      <c r="BO24" s="161"/>
      <c r="BP24" s="219"/>
      <c r="BQ24" s="161"/>
      <c r="BR24" s="75"/>
      <c r="BS24" s="219"/>
      <c r="BT24" s="161"/>
      <c r="BU24" s="219"/>
      <c r="BV24" s="161"/>
      <c r="BW24" s="219"/>
      <c r="BX24" s="161"/>
      <c r="BY24" s="75"/>
      <c r="BZ24" s="219"/>
      <c r="CA24" s="161"/>
      <c r="CB24" s="219"/>
      <c r="CC24" s="161"/>
      <c r="CD24" s="219"/>
      <c r="CE24" s="161"/>
      <c r="CF24" s="75"/>
      <c r="CG24" s="219"/>
      <c r="CH24" s="161"/>
      <c r="CI24" s="219"/>
      <c r="CJ24" s="161"/>
      <c r="CK24" s="219"/>
      <c r="CL24" s="161"/>
      <c r="CM24" s="75"/>
      <c r="CN24" s="219"/>
      <c r="CO24" s="189"/>
      <c r="CP24" s="224"/>
      <c r="CQ24" s="192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39">
        <f t="shared" si="6"/>
      </c>
      <c r="H25" s="340">
        <f t="shared" si="7"/>
      </c>
      <c r="I25" s="266">
        <f t="shared" si="8"/>
        <v>0</v>
      </c>
      <c r="J25" s="319">
        <f t="shared" si="9"/>
        <v>0</v>
      </c>
      <c r="K25" s="270">
        <f t="shared" si="10"/>
        <v>0</v>
      </c>
      <c r="L25" s="270">
        <f t="shared" si="0"/>
        <v>0</v>
      </c>
      <c r="M25" s="131">
        <f t="shared" si="11"/>
        <v>0</v>
      </c>
      <c r="N25" s="132">
        <f t="shared" si="12"/>
        <v>0</v>
      </c>
      <c r="O25" s="273">
        <f t="shared" si="13"/>
        <v>0</v>
      </c>
      <c r="P25" s="333">
        <f t="shared" si="1"/>
        <v>0</v>
      </c>
      <c r="Q25" s="352">
        <f t="shared" si="14"/>
        <v>0</v>
      </c>
      <c r="R25" s="353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>
        <f t="shared" si="4"/>
      </c>
      <c r="AG25" s="137"/>
      <c r="AH25" s="154"/>
      <c r="AI25" s="218"/>
      <c r="AJ25" s="154"/>
      <c r="AK25" s="218"/>
      <c r="AL25" s="155"/>
      <c r="AM25" s="219"/>
      <c r="AN25" s="75"/>
      <c r="AO25" s="155"/>
      <c r="AP25" s="219"/>
      <c r="AQ25" s="155"/>
      <c r="AR25" s="219"/>
      <c r="AS25" s="155"/>
      <c r="AT25" s="219"/>
      <c r="AU25" s="75"/>
      <c r="AV25" s="155"/>
      <c r="AW25" s="219"/>
      <c r="AX25" s="155"/>
      <c r="AY25" s="219"/>
      <c r="AZ25" s="155"/>
      <c r="BA25" s="218"/>
      <c r="BB25" s="69"/>
      <c r="BC25" s="154"/>
      <c r="BD25" s="218"/>
      <c r="BE25" s="154"/>
      <c r="BF25" s="218"/>
      <c r="BG25" s="154"/>
      <c r="BH25" s="218"/>
      <c r="BI25" s="69"/>
      <c r="BJ25" s="154"/>
      <c r="BK25" s="243"/>
      <c r="BL25" s="62">
        <f t="shared" si="5"/>
      </c>
      <c r="BM25" s="158"/>
      <c r="BN25" s="219"/>
      <c r="BO25" s="161"/>
      <c r="BP25" s="219"/>
      <c r="BQ25" s="161"/>
      <c r="BR25" s="75"/>
      <c r="BS25" s="219"/>
      <c r="BT25" s="161"/>
      <c r="BU25" s="219"/>
      <c r="BV25" s="161"/>
      <c r="BW25" s="219"/>
      <c r="BX25" s="161"/>
      <c r="BY25" s="75"/>
      <c r="BZ25" s="219"/>
      <c r="CA25" s="161"/>
      <c r="CB25" s="219"/>
      <c r="CC25" s="161"/>
      <c r="CD25" s="219"/>
      <c r="CE25" s="161"/>
      <c r="CF25" s="75"/>
      <c r="CG25" s="219"/>
      <c r="CH25" s="161"/>
      <c r="CI25" s="219"/>
      <c r="CJ25" s="161"/>
      <c r="CK25" s="219"/>
      <c r="CL25" s="161"/>
      <c r="CM25" s="75"/>
      <c r="CN25" s="219"/>
      <c r="CO25" s="189"/>
      <c r="CP25" s="224"/>
      <c r="CQ25" s="192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37">
        <f t="shared" si="6"/>
      </c>
      <c r="H26" s="338">
        <f t="shared" si="7"/>
      </c>
      <c r="I26" s="268">
        <f t="shared" si="8"/>
        <v>0</v>
      </c>
      <c r="J26" s="332">
        <f t="shared" si="9"/>
        <v>0</v>
      </c>
      <c r="K26" s="271">
        <f t="shared" si="10"/>
        <v>0</v>
      </c>
      <c r="L26" s="271">
        <f t="shared" si="0"/>
        <v>0</v>
      </c>
      <c r="M26" s="209">
        <f t="shared" si="11"/>
        <v>0</v>
      </c>
      <c r="N26" s="210">
        <f t="shared" si="12"/>
        <v>0</v>
      </c>
      <c r="O26" s="274">
        <f t="shared" si="13"/>
        <v>0</v>
      </c>
      <c r="P26" s="334">
        <f t="shared" si="1"/>
        <v>0</v>
      </c>
      <c r="Q26" s="352">
        <f t="shared" si="14"/>
        <v>0</v>
      </c>
      <c r="R26" s="353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>
        <f t="shared" si="4"/>
      </c>
      <c r="AG26" s="137"/>
      <c r="AH26" s="154"/>
      <c r="AI26" s="218"/>
      <c r="AJ26" s="154"/>
      <c r="AK26" s="218"/>
      <c r="AL26" s="155"/>
      <c r="AM26" s="219"/>
      <c r="AN26" s="75"/>
      <c r="AO26" s="155"/>
      <c r="AP26" s="219"/>
      <c r="AQ26" s="155"/>
      <c r="AR26" s="219"/>
      <c r="AS26" s="155"/>
      <c r="AT26" s="219"/>
      <c r="AU26" s="75"/>
      <c r="AV26" s="155"/>
      <c r="AW26" s="219"/>
      <c r="AX26" s="155"/>
      <c r="AY26" s="219"/>
      <c r="AZ26" s="155"/>
      <c r="BA26" s="218"/>
      <c r="BB26" s="69"/>
      <c r="BC26" s="154"/>
      <c r="BD26" s="218"/>
      <c r="BE26" s="154"/>
      <c r="BF26" s="218"/>
      <c r="BG26" s="154"/>
      <c r="BH26" s="218"/>
      <c r="BI26" s="69"/>
      <c r="BJ26" s="154"/>
      <c r="BK26" s="243"/>
      <c r="BL26" s="62">
        <f t="shared" si="5"/>
      </c>
      <c r="BM26" s="158"/>
      <c r="BN26" s="219"/>
      <c r="BO26" s="161"/>
      <c r="BP26" s="219"/>
      <c r="BQ26" s="161"/>
      <c r="BR26" s="75"/>
      <c r="BS26" s="219"/>
      <c r="BT26" s="161"/>
      <c r="BU26" s="219"/>
      <c r="BV26" s="161"/>
      <c r="BW26" s="219"/>
      <c r="BX26" s="161"/>
      <c r="BY26" s="75"/>
      <c r="BZ26" s="219"/>
      <c r="CA26" s="161"/>
      <c r="CB26" s="219"/>
      <c r="CC26" s="161"/>
      <c r="CD26" s="219"/>
      <c r="CE26" s="161"/>
      <c r="CF26" s="75"/>
      <c r="CG26" s="219"/>
      <c r="CH26" s="161"/>
      <c r="CI26" s="219"/>
      <c r="CJ26" s="161"/>
      <c r="CK26" s="219"/>
      <c r="CL26" s="161"/>
      <c r="CM26" s="75"/>
      <c r="CN26" s="219"/>
      <c r="CO26" s="189"/>
      <c r="CP26" s="224"/>
      <c r="CQ26" s="192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39">
        <f t="shared" si="6"/>
      </c>
      <c r="H27" s="340">
        <f t="shared" si="7"/>
      </c>
      <c r="I27" s="266">
        <f t="shared" si="8"/>
        <v>0</v>
      </c>
      <c r="J27" s="319">
        <f t="shared" si="9"/>
        <v>0</v>
      </c>
      <c r="K27" s="270">
        <f t="shared" si="10"/>
        <v>0</v>
      </c>
      <c r="L27" s="270">
        <f t="shared" si="0"/>
        <v>0</v>
      </c>
      <c r="M27" s="131">
        <f t="shared" si="11"/>
        <v>0</v>
      </c>
      <c r="N27" s="132">
        <f t="shared" si="12"/>
        <v>0</v>
      </c>
      <c r="O27" s="273">
        <f t="shared" si="13"/>
        <v>0</v>
      </c>
      <c r="P27" s="333">
        <f t="shared" si="1"/>
        <v>0</v>
      </c>
      <c r="Q27" s="352">
        <f t="shared" si="14"/>
        <v>0</v>
      </c>
      <c r="R27" s="353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>
        <f t="shared" si="4"/>
      </c>
      <c r="AG27" s="137"/>
      <c r="AH27" s="154"/>
      <c r="AI27" s="218"/>
      <c r="AJ27" s="154"/>
      <c r="AK27" s="218"/>
      <c r="AL27" s="155"/>
      <c r="AM27" s="219"/>
      <c r="AN27" s="75"/>
      <c r="AO27" s="155"/>
      <c r="AP27" s="219"/>
      <c r="AQ27" s="155"/>
      <c r="AR27" s="219"/>
      <c r="AS27" s="155"/>
      <c r="AT27" s="219"/>
      <c r="AU27" s="75"/>
      <c r="AV27" s="155"/>
      <c r="AW27" s="219"/>
      <c r="AX27" s="155"/>
      <c r="AY27" s="219"/>
      <c r="AZ27" s="155"/>
      <c r="BA27" s="218"/>
      <c r="BB27" s="69"/>
      <c r="BC27" s="154"/>
      <c r="BD27" s="218"/>
      <c r="BE27" s="154"/>
      <c r="BF27" s="218"/>
      <c r="BG27" s="154"/>
      <c r="BH27" s="218"/>
      <c r="BI27" s="69"/>
      <c r="BJ27" s="154"/>
      <c r="BK27" s="243"/>
      <c r="BL27" s="62">
        <f t="shared" si="5"/>
      </c>
      <c r="BM27" s="158"/>
      <c r="BN27" s="219"/>
      <c r="BO27" s="161"/>
      <c r="BP27" s="219"/>
      <c r="BQ27" s="161"/>
      <c r="BR27" s="75"/>
      <c r="BS27" s="219"/>
      <c r="BT27" s="161"/>
      <c r="BU27" s="219"/>
      <c r="BV27" s="161"/>
      <c r="BW27" s="219"/>
      <c r="BX27" s="161"/>
      <c r="BY27" s="75"/>
      <c r="BZ27" s="219"/>
      <c r="CA27" s="161"/>
      <c r="CB27" s="219"/>
      <c r="CC27" s="161"/>
      <c r="CD27" s="219"/>
      <c r="CE27" s="161"/>
      <c r="CF27" s="75"/>
      <c r="CG27" s="219"/>
      <c r="CH27" s="161"/>
      <c r="CI27" s="219"/>
      <c r="CJ27" s="161"/>
      <c r="CK27" s="219"/>
      <c r="CL27" s="161"/>
      <c r="CM27" s="75"/>
      <c r="CN27" s="219"/>
      <c r="CO27" s="189"/>
      <c r="CP27" s="224"/>
      <c r="CQ27" s="192"/>
    </row>
    <row r="28" spans="1:102" s="12" customFormat="1" ht="21" customHeight="1">
      <c r="A28" s="249"/>
      <c r="B28" s="250"/>
      <c r="C28" s="255"/>
      <c r="D28" s="301"/>
      <c r="E28" s="251"/>
      <c r="F28" s="252"/>
      <c r="G28" s="337">
        <f t="shared" si="6"/>
      </c>
      <c r="H28" s="338">
        <f t="shared" si="7"/>
      </c>
      <c r="I28" s="268">
        <f aca="true" t="shared" si="17" ref="I28:I35">S28*30+T28*45+U28*60</f>
        <v>0</v>
      </c>
      <c r="J28" s="332">
        <f aca="true" t="shared" si="18" ref="J28:J35">S28*65+T28*97.5+U28*130</f>
        <v>0</v>
      </c>
      <c r="K28" s="271">
        <f t="shared" si="10"/>
        <v>0</v>
      </c>
      <c r="L28" s="271">
        <f aca="true" t="shared" si="19" ref="L28:L35">AA28</f>
        <v>0</v>
      </c>
      <c r="M28" s="209">
        <f aca="true" t="shared" si="20" ref="M28:M35">V28+W28+X28+Y28</f>
        <v>0</v>
      </c>
      <c r="N28" s="210">
        <f aca="true" t="shared" si="21" ref="N28:N35">AB28+AC28+AD28+AE28</f>
        <v>0</v>
      </c>
      <c r="O28" s="274">
        <f aca="true" t="shared" si="22" ref="O28:O35">SUM(M28:N28)*60</f>
        <v>0</v>
      </c>
      <c r="P28" s="334">
        <f aca="true" t="shared" si="23" ref="P28:P35">V28*130+W28*70+X28*50+Y28*40+AB28*65+AC28*46.7+AD28*37.5+AE28*32</f>
        <v>0</v>
      </c>
      <c r="Q28" s="352">
        <f aca="true" t="shared" si="24" ref="Q28:Q35">J28+P28+Z28*130+AA28*195</f>
        <v>0</v>
      </c>
      <c r="R28" s="353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aca="true" t="shared" si="25" ref="AA28:AA35">COUNTIF(AG28:CQ28,"PES")</f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>
        <f t="shared" si="4"/>
      </c>
      <c r="AG28" s="137"/>
      <c r="AH28" s="154"/>
      <c r="AI28" s="218"/>
      <c r="AJ28" s="154"/>
      <c r="AK28" s="218"/>
      <c r="AL28" s="155"/>
      <c r="AM28" s="219"/>
      <c r="AN28" s="75"/>
      <c r="AO28" s="155"/>
      <c r="AP28" s="219"/>
      <c r="AQ28" s="155"/>
      <c r="AR28" s="219"/>
      <c r="AS28" s="155"/>
      <c r="AT28" s="219"/>
      <c r="AU28" s="75"/>
      <c r="AV28" s="155"/>
      <c r="AW28" s="219"/>
      <c r="AX28" s="155"/>
      <c r="AY28" s="219"/>
      <c r="AZ28" s="155"/>
      <c r="BA28" s="218"/>
      <c r="BB28" s="69"/>
      <c r="BC28" s="154"/>
      <c r="BD28" s="218"/>
      <c r="BE28" s="154"/>
      <c r="BF28" s="220"/>
      <c r="BG28" s="156"/>
      <c r="BH28" s="220"/>
      <c r="BI28" s="84"/>
      <c r="BJ28" s="156"/>
      <c r="BK28" s="244"/>
      <c r="BL28" s="62">
        <f t="shared" si="5"/>
      </c>
      <c r="BM28" s="159"/>
      <c r="BN28" s="219"/>
      <c r="BO28" s="161"/>
      <c r="BP28" s="219"/>
      <c r="BQ28" s="161"/>
      <c r="BR28" s="75"/>
      <c r="BS28" s="219"/>
      <c r="BT28" s="162"/>
      <c r="BU28" s="222"/>
      <c r="BV28" s="162"/>
      <c r="BW28" s="222"/>
      <c r="BX28" s="162"/>
      <c r="BY28" s="72"/>
      <c r="BZ28" s="222"/>
      <c r="CA28" s="162"/>
      <c r="CB28" s="222"/>
      <c r="CC28" s="162"/>
      <c r="CD28" s="222"/>
      <c r="CE28" s="162"/>
      <c r="CF28" s="72"/>
      <c r="CG28" s="222"/>
      <c r="CH28" s="162"/>
      <c r="CI28" s="222"/>
      <c r="CJ28" s="162"/>
      <c r="CK28" s="222"/>
      <c r="CL28" s="162"/>
      <c r="CM28" s="72"/>
      <c r="CN28" s="222"/>
      <c r="CO28" s="189"/>
      <c r="CP28" s="224"/>
      <c r="CQ28" s="192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39">
        <f t="shared" si="6"/>
      </c>
      <c r="H29" s="340">
        <f t="shared" si="7"/>
      </c>
      <c r="I29" s="266">
        <f t="shared" si="17"/>
        <v>0</v>
      </c>
      <c r="J29" s="319">
        <f t="shared" si="18"/>
        <v>0</v>
      </c>
      <c r="K29" s="270">
        <f t="shared" si="10"/>
        <v>0</v>
      </c>
      <c r="L29" s="270">
        <f t="shared" si="19"/>
        <v>0</v>
      </c>
      <c r="M29" s="131">
        <f t="shared" si="20"/>
        <v>0</v>
      </c>
      <c r="N29" s="132">
        <f t="shared" si="21"/>
        <v>0</v>
      </c>
      <c r="O29" s="273">
        <f t="shared" si="22"/>
        <v>0</v>
      </c>
      <c r="P29" s="333">
        <f t="shared" si="23"/>
        <v>0</v>
      </c>
      <c r="Q29" s="352">
        <f t="shared" si="24"/>
        <v>0</v>
      </c>
      <c r="R29" s="353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>
        <f t="shared" si="4"/>
      </c>
      <c r="AG29" s="137"/>
      <c r="AH29" s="154"/>
      <c r="AI29" s="218"/>
      <c r="AJ29" s="154"/>
      <c r="AK29" s="218"/>
      <c r="AL29" s="155"/>
      <c r="AM29" s="219"/>
      <c r="AN29" s="75"/>
      <c r="AO29" s="155"/>
      <c r="AP29" s="219"/>
      <c r="AQ29" s="155"/>
      <c r="AR29" s="219"/>
      <c r="AS29" s="155"/>
      <c r="AT29" s="219"/>
      <c r="AU29" s="75"/>
      <c r="AV29" s="155"/>
      <c r="AW29" s="219"/>
      <c r="AX29" s="155"/>
      <c r="AY29" s="219"/>
      <c r="AZ29" s="155"/>
      <c r="BA29" s="218"/>
      <c r="BB29" s="69"/>
      <c r="BC29" s="154"/>
      <c r="BD29" s="218"/>
      <c r="BE29" s="154"/>
      <c r="BF29" s="218"/>
      <c r="BG29" s="154"/>
      <c r="BH29" s="218"/>
      <c r="BI29" s="69"/>
      <c r="BJ29" s="154"/>
      <c r="BK29" s="243"/>
      <c r="BL29" s="22">
        <f t="shared" si="5"/>
      </c>
      <c r="BM29" s="158"/>
      <c r="BN29" s="219"/>
      <c r="BO29" s="161"/>
      <c r="BP29" s="219"/>
      <c r="BQ29" s="161"/>
      <c r="BR29" s="75"/>
      <c r="BS29" s="219"/>
      <c r="BT29" s="161"/>
      <c r="BU29" s="219"/>
      <c r="BV29" s="161"/>
      <c r="BW29" s="219"/>
      <c r="BX29" s="161"/>
      <c r="BY29" s="75"/>
      <c r="BZ29" s="219"/>
      <c r="CA29" s="161"/>
      <c r="CB29" s="219"/>
      <c r="CC29" s="161"/>
      <c r="CD29" s="219"/>
      <c r="CE29" s="161"/>
      <c r="CF29" s="75"/>
      <c r="CG29" s="219"/>
      <c r="CH29" s="161"/>
      <c r="CI29" s="219"/>
      <c r="CJ29" s="161"/>
      <c r="CK29" s="219"/>
      <c r="CL29" s="161"/>
      <c r="CM29" s="75"/>
      <c r="CN29" s="219"/>
      <c r="CO29" s="189"/>
      <c r="CP29" s="224"/>
      <c r="CQ29" s="192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37">
        <f t="shared" si="6"/>
      </c>
      <c r="H30" s="338">
        <f t="shared" si="7"/>
      </c>
      <c r="I30" s="268">
        <f t="shared" si="17"/>
        <v>0</v>
      </c>
      <c r="J30" s="332">
        <f t="shared" si="18"/>
        <v>0</v>
      </c>
      <c r="K30" s="271">
        <f t="shared" si="10"/>
        <v>0</v>
      </c>
      <c r="L30" s="271">
        <f t="shared" si="19"/>
        <v>0</v>
      </c>
      <c r="M30" s="209">
        <f t="shared" si="20"/>
        <v>0</v>
      </c>
      <c r="N30" s="210">
        <f t="shared" si="21"/>
        <v>0</v>
      </c>
      <c r="O30" s="274">
        <f t="shared" si="22"/>
        <v>0</v>
      </c>
      <c r="P30" s="334">
        <f t="shared" si="23"/>
        <v>0</v>
      </c>
      <c r="Q30" s="352">
        <f t="shared" si="24"/>
        <v>0</v>
      </c>
      <c r="R30" s="353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>
        <f t="shared" si="4"/>
      </c>
      <c r="AG30" s="137"/>
      <c r="AH30" s="154"/>
      <c r="AI30" s="218"/>
      <c r="AJ30" s="154"/>
      <c r="AK30" s="218"/>
      <c r="AL30" s="155"/>
      <c r="AM30" s="219"/>
      <c r="AN30" s="75"/>
      <c r="AO30" s="155"/>
      <c r="AP30" s="219"/>
      <c r="AQ30" s="155"/>
      <c r="AR30" s="219"/>
      <c r="AS30" s="155"/>
      <c r="AT30" s="219"/>
      <c r="AU30" s="75"/>
      <c r="AV30" s="155"/>
      <c r="AW30" s="219"/>
      <c r="AX30" s="155"/>
      <c r="AY30" s="219"/>
      <c r="AZ30" s="155"/>
      <c r="BA30" s="218"/>
      <c r="BB30" s="69"/>
      <c r="BC30" s="154"/>
      <c r="BD30" s="218"/>
      <c r="BE30" s="154"/>
      <c r="BF30" s="218"/>
      <c r="BG30" s="154"/>
      <c r="BH30" s="218"/>
      <c r="BI30" s="69"/>
      <c r="BJ30" s="154"/>
      <c r="BK30" s="243"/>
      <c r="BL30" s="62">
        <f t="shared" si="5"/>
      </c>
      <c r="BM30" s="158"/>
      <c r="BN30" s="219"/>
      <c r="BO30" s="161"/>
      <c r="BP30" s="219"/>
      <c r="BQ30" s="161"/>
      <c r="BR30" s="75"/>
      <c r="BS30" s="219"/>
      <c r="BT30" s="161"/>
      <c r="BU30" s="219"/>
      <c r="BV30" s="161"/>
      <c r="BW30" s="219"/>
      <c r="BX30" s="161"/>
      <c r="BY30" s="75"/>
      <c r="BZ30" s="219"/>
      <c r="CA30" s="161"/>
      <c r="CB30" s="219"/>
      <c r="CC30" s="161"/>
      <c r="CD30" s="219"/>
      <c r="CE30" s="161"/>
      <c r="CF30" s="75"/>
      <c r="CG30" s="219"/>
      <c r="CH30" s="161"/>
      <c r="CI30" s="219"/>
      <c r="CJ30" s="161"/>
      <c r="CK30" s="219"/>
      <c r="CL30" s="161"/>
      <c r="CM30" s="75"/>
      <c r="CN30" s="219"/>
      <c r="CO30" s="189"/>
      <c r="CP30" s="224"/>
      <c r="CQ30" s="192"/>
    </row>
    <row r="31" spans="1:102" ht="21" customHeight="1">
      <c r="A31" s="245"/>
      <c r="B31" s="246"/>
      <c r="C31" s="256"/>
      <c r="D31" s="302"/>
      <c r="E31" s="253"/>
      <c r="F31" s="254"/>
      <c r="G31" s="339">
        <f t="shared" si="6"/>
      </c>
      <c r="H31" s="340">
        <f t="shared" si="7"/>
      </c>
      <c r="I31" s="269">
        <f t="shared" si="17"/>
        <v>0</v>
      </c>
      <c r="J31" s="319">
        <f t="shared" si="18"/>
        <v>0</v>
      </c>
      <c r="K31" s="270">
        <f t="shared" si="10"/>
        <v>0</v>
      </c>
      <c r="L31" s="270">
        <f t="shared" si="19"/>
        <v>0</v>
      </c>
      <c r="M31" s="131">
        <f t="shared" si="20"/>
        <v>0</v>
      </c>
      <c r="N31" s="133">
        <f t="shared" si="21"/>
        <v>0</v>
      </c>
      <c r="O31" s="273">
        <f t="shared" si="22"/>
        <v>0</v>
      </c>
      <c r="P31" s="333">
        <f t="shared" si="23"/>
        <v>0</v>
      </c>
      <c r="Q31" s="352">
        <f t="shared" si="24"/>
        <v>0</v>
      </c>
      <c r="R31" s="353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>
        <f t="shared" si="4"/>
      </c>
      <c r="AG31" s="137"/>
      <c r="AH31" s="154"/>
      <c r="AI31" s="218"/>
      <c r="AJ31" s="154"/>
      <c r="AK31" s="218"/>
      <c r="AL31" s="155"/>
      <c r="AM31" s="219"/>
      <c r="AN31" s="75"/>
      <c r="AO31" s="155"/>
      <c r="AP31" s="219"/>
      <c r="AQ31" s="155"/>
      <c r="AR31" s="219"/>
      <c r="AS31" s="155"/>
      <c r="AT31" s="219"/>
      <c r="AU31" s="75"/>
      <c r="AV31" s="155"/>
      <c r="AW31" s="219"/>
      <c r="AX31" s="155"/>
      <c r="AY31" s="219"/>
      <c r="AZ31" s="155"/>
      <c r="BA31" s="218"/>
      <c r="BB31" s="69"/>
      <c r="BC31" s="154"/>
      <c r="BD31" s="218"/>
      <c r="BE31" s="154"/>
      <c r="BF31" s="218"/>
      <c r="BG31" s="154"/>
      <c r="BH31" s="218"/>
      <c r="BI31" s="69"/>
      <c r="BJ31" s="154"/>
      <c r="BK31" s="243"/>
      <c r="BL31" s="63">
        <f t="shared" si="5"/>
      </c>
      <c r="BM31" s="158"/>
      <c r="BN31" s="219"/>
      <c r="BO31" s="161"/>
      <c r="BP31" s="219"/>
      <c r="BQ31" s="161"/>
      <c r="BR31" s="75"/>
      <c r="BS31" s="219"/>
      <c r="BT31" s="161"/>
      <c r="BU31" s="219"/>
      <c r="BV31" s="161"/>
      <c r="BW31" s="219"/>
      <c r="BX31" s="161"/>
      <c r="BY31" s="75"/>
      <c r="BZ31" s="219"/>
      <c r="CA31" s="161"/>
      <c r="CB31" s="219"/>
      <c r="CC31" s="161"/>
      <c r="CD31" s="219"/>
      <c r="CE31" s="161"/>
      <c r="CF31" s="75"/>
      <c r="CG31" s="219"/>
      <c r="CH31" s="161"/>
      <c r="CI31" s="219"/>
      <c r="CJ31" s="161"/>
      <c r="CK31" s="219"/>
      <c r="CL31" s="161"/>
      <c r="CM31" s="75"/>
      <c r="CN31" s="219"/>
      <c r="CO31" s="190"/>
      <c r="CP31" s="225"/>
      <c r="CQ31" s="193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37">
        <f t="shared" si="6"/>
      </c>
      <c r="H32" s="338">
        <f t="shared" si="7"/>
      </c>
      <c r="I32" s="268">
        <f t="shared" si="17"/>
        <v>0</v>
      </c>
      <c r="J32" s="332">
        <f t="shared" si="18"/>
        <v>0</v>
      </c>
      <c r="K32" s="271">
        <f t="shared" si="10"/>
        <v>0</v>
      </c>
      <c r="L32" s="271">
        <f t="shared" si="19"/>
        <v>0</v>
      </c>
      <c r="M32" s="209">
        <f t="shared" si="20"/>
        <v>0</v>
      </c>
      <c r="N32" s="210">
        <f t="shared" si="21"/>
        <v>0</v>
      </c>
      <c r="O32" s="274">
        <f t="shared" si="22"/>
        <v>0</v>
      </c>
      <c r="P32" s="334">
        <f t="shared" si="23"/>
        <v>0</v>
      </c>
      <c r="Q32" s="352">
        <f t="shared" si="24"/>
        <v>0</v>
      </c>
      <c r="R32" s="353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>
        <f t="shared" si="4"/>
      </c>
      <c r="AG32" s="137"/>
      <c r="AH32" s="154"/>
      <c r="AI32" s="218"/>
      <c r="AJ32" s="154"/>
      <c r="AK32" s="218"/>
      <c r="AL32" s="155"/>
      <c r="AM32" s="219"/>
      <c r="AN32" s="75"/>
      <c r="AO32" s="155"/>
      <c r="AP32" s="219"/>
      <c r="AQ32" s="155"/>
      <c r="AR32" s="219"/>
      <c r="AS32" s="155"/>
      <c r="AT32" s="219"/>
      <c r="AU32" s="75"/>
      <c r="AV32" s="155"/>
      <c r="AW32" s="219"/>
      <c r="AX32" s="155"/>
      <c r="AY32" s="219"/>
      <c r="AZ32" s="155"/>
      <c r="BA32" s="218"/>
      <c r="BB32" s="69"/>
      <c r="BC32" s="154"/>
      <c r="BD32" s="218"/>
      <c r="BE32" s="154"/>
      <c r="BF32" s="218"/>
      <c r="BG32" s="154"/>
      <c r="BH32" s="218"/>
      <c r="BI32" s="69"/>
      <c r="BJ32" s="154"/>
      <c r="BK32" s="243"/>
      <c r="BL32" s="22">
        <f t="shared" si="5"/>
      </c>
      <c r="BM32" s="158"/>
      <c r="BN32" s="219"/>
      <c r="BO32" s="161"/>
      <c r="BP32" s="219"/>
      <c r="BQ32" s="161"/>
      <c r="BR32" s="75"/>
      <c r="BS32" s="219"/>
      <c r="BT32" s="161"/>
      <c r="BU32" s="219"/>
      <c r="BV32" s="161"/>
      <c r="BW32" s="219"/>
      <c r="BX32" s="161"/>
      <c r="BY32" s="75"/>
      <c r="BZ32" s="219"/>
      <c r="CA32" s="161"/>
      <c r="CB32" s="219"/>
      <c r="CC32" s="161"/>
      <c r="CD32" s="219"/>
      <c r="CE32" s="161"/>
      <c r="CF32" s="75"/>
      <c r="CG32" s="219"/>
      <c r="CH32" s="161"/>
      <c r="CI32" s="219"/>
      <c r="CJ32" s="161"/>
      <c r="CK32" s="219"/>
      <c r="CL32" s="161"/>
      <c r="CM32" s="75"/>
      <c r="CN32" s="219"/>
      <c r="CO32" s="189"/>
      <c r="CP32" s="224"/>
      <c r="CQ32" s="192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39">
        <f t="shared" si="6"/>
      </c>
      <c r="H33" s="340">
        <f t="shared" si="7"/>
      </c>
      <c r="I33" s="266">
        <f t="shared" si="17"/>
        <v>0</v>
      </c>
      <c r="J33" s="319">
        <f t="shared" si="18"/>
        <v>0</v>
      </c>
      <c r="K33" s="270">
        <f t="shared" si="10"/>
        <v>0</v>
      </c>
      <c r="L33" s="270">
        <f t="shared" si="19"/>
        <v>0</v>
      </c>
      <c r="M33" s="131">
        <f t="shared" si="20"/>
        <v>0</v>
      </c>
      <c r="N33" s="132">
        <f t="shared" si="21"/>
        <v>0</v>
      </c>
      <c r="O33" s="273">
        <f t="shared" si="22"/>
        <v>0</v>
      </c>
      <c r="P33" s="333">
        <f t="shared" si="23"/>
        <v>0</v>
      </c>
      <c r="Q33" s="352">
        <f t="shared" si="24"/>
        <v>0</v>
      </c>
      <c r="R33" s="353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>
        <f t="shared" si="4"/>
      </c>
      <c r="AG33" s="137"/>
      <c r="AH33" s="154"/>
      <c r="AI33" s="218"/>
      <c r="AJ33" s="154"/>
      <c r="AK33" s="218"/>
      <c r="AL33" s="155"/>
      <c r="AM33" s="219"/>
      <c r="AN33" s="75"/>
      <c r="AO33" s="155"/>
      <c r="AP33" s="219"/>
      <c r="AQ33" s="155"/>
      <c r="AR33" s="219"/>
      <c r="AS33" s="155"/>
      <c r="AT33" s="219"/>
      <c r="AU33" s="75"/>
      <c r="AV33" s="155"/>
      <c r="AW33" s="219"/>
      <c r="AX33" s="155"/>
      <c r="AY33" s="219"/>
      <c r="AZ33" s="155"/>
      <c r="BA33" s="218"/>
      <c r="BB33" s="69"/>
      <c r="BC33" s="154"/>
      <c r="BD33" s="218"/>
      <c r="BE33" s="154"/>
      <c r="BF33" s="218"/>
      <c r="BG33" s="154"/>
      <c r="BH33" s="218"/>
      <c r="BI33" s="69"/>
      <c r="BJ33" s="154"/>
      <c r="BK33" s="243"/>
      <c r="BL33" s="22">
        <f t="shared" si="5"/>
      </c>
      <c r="BM33" s="158"/>
      <c r="BN33" s="219"/>
      <c r="BO33" s="161"/>
      <c r="BP33" s="219"/>
      <c r="BQ33" s="161"/>
      <c r="BR33" s="75"/>
      <c r="BS33" s="219"/>
      <c r="BT33" s="161"/>
      <c r="BU33" s="219"/>
      <c r="BV33" s="161"/>
      <c r="BW33" s="219"/>
      <c r="BX33" s="161"/>
      <c r="BY33" s="75"/>
      <c r="BZ33" s="219"/>
      <c r="CA33" s="161"/>
      <c r="CB33" s="219"/>
      <c r="CC33" s="161"/>
      <c r="CD33" s="219"/>
      <c r="CE33" s="161"/>
      <c r="CF33" s="75"/>
      <c r="CG33" s="219"/>
      <c r="CH33" s="161"/>
      <c r="CI33" s="219"/>
      <c r="CJ33" s="161"/>
      <c r="CK33" s="219"/>
      <c r="CL33" s="161"/>
      <c r="CM33" s="75"/>
      <c r="CN33" s="219"/>
      <c r="CO33" s="189"/>
      <c r="CP33" s="224"/>
      <c r="CQ33" s="192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37">
        <f t="shared" si="6"/>
      </c>
      <c r="H34" s="338">
        <f t="shared" si="7"/>
      </c>
      <c r="I34" s="268">
        <f t="shared" si="17"/>
        <v>0</v>
      </c>
      <c r="J34" s="332">
        <f t="shared" si="18"/>
        <v>0</v>
      </c>
      <c r="K34" s="271">
        <f t="shared" si="10"/>
        <v>0</v>
      </c>
      <c r="L34" s="271">
        <f t="shared" si="19"/>
        <v>0</v>
      </c>
      <c r="M34" s="209">
        <f t="shared" si="20"/>
        <v>0</v>
      </c>
      <c r="N34" s="210">
        <f t="shared" si="21"/>
        <v>0</v>
      </c>
      <c r="O34" s="274">
        <f t="shared" si="22"/>
        <v>0</v>
      </c>
      <c r="P34" s="334">
        <f t="shared" si="23"/>
        <v>0</v>
      </c>
      <c r="Q34" s="352">
        <f t="shared" si="24"/>
        <v>0</v>
      </c>
      <c r="R34" s="353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>
        <f t="shared" si="4"/>
      </c>
      <c r="AG34" s="137"/>
      <c r="AH34" s="154"/>
      <c r="AI34" s="218"/>
      <c r="AJ34" s="154"/>
      <c r="AK34" s="218"/>
      <c r="AL34" s="154"/>
      <c r="AM34" s="218"/>
      <c r="AN34" s="69"/>
      <c r="AO34" s="154"/>
      <c r="AP34" s="218"/>
      <c r="AQ34" s="154"/>
      <c r="AR34" s="218"/>
      <c r="AS34" s="154"/>
      <c r="AT34" s="218"/>
      <c r="AU34" s="69"/>
      <c r="AV34" s="154"/>
      <c r="AW34" s="218"/>
      <c r="AX34" s="154"/>
      <c r="AY34" s="218"/>
      <c r="AZ34" s="154"/>
      <c r="BA34" s="218"/>
      <c r="BB34" s="69"/>
      <c r="BC34" s="154"/>
      <c r="BD34" s="218"/>
      <c r="BE34" s="154"/>
      <c r="BF34" s="218"/>
      <c r="BG34" s="154"/>
      <c r="BH34" s="218"/>
      <c r="BI34" s="69"/>
      <c r="BJ34" s="154"/>
      <c r="BK34" s="243"/>
      <c r="BL34" s="22">
        <f t="shared" si="5"/>
      </c>
      <c r="BM34" s="158"/>
      <c r="BN34" s="219"/>
      <c r="BO34" s="161"/>
      <c r="BP34" s="219"/>
      <c r="BQ34" s="161"/>
      <c r="BR34" s="75"/>
      <c r="BS34" s="219"/>
      <c r="BT34" s="161"/>
      <c r="BU34" s="219"/>
      <c r="BV34" s="161"/>
      <c r="BW34" s="219"/>
      <c r="BX34" s="161"/>
      <c r="BY34" s="75"/>
      <c r="BZ34" s="219"/>
      <c r="CA34" s="161"/>
      <c r="CB34" s="219"/>
      <c r="CC34" s="161"/>
      <c r="CD34" s="219"/>
      <c r="CE34" s="161"/>
      <c r="CF34" s="75"/>
      <c r="CG34" s="219"/>
      <c r="CH34" s="161"/>
      <c r="CI34" s="219"/>
      <c r="CJ34" s="161"/>
      <c r="CK34" s="219"/>
      <c r="CL34" s="161"/>
      <c r="CM34" s="75"/>
      <c r="CN34" s="219"/>
      <c r="CO34" s="189"/>
      <c r="CP34" s="224"/>
      <c r="CQ34" s="192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45"/>
      <c r="B35" s="246"/>
      <c r="C35" s="256"/>
      <c r="D35" s="302"/>
      <c r="E35" s="253"/>
      <c r="F35" s="254"/>
      <c r="G35" s="339">
        <f t="shared" si="6"/>
      </c>
      <c r="H35" s="340">
        <f t="shared" si="7"/>
      </c>
      <c r="I35" s="266">
        <f t="shared" si="17"/>
        <v>0</v>
      </c>
      <c r="J35" s="319">
        <f t="shared" si="18"/>
        <v>0</v>
      </c>
      <c r="K35" s="270">
        <f t="shared" si="10"/>
        <v>0</v>
      </c>
      <c r="L35" s="270">
        <f t="shared" si="19"/>
        <v>0</v>
      </c>
      <c r="M35" s="131">
        <f t="shared" si="20"/>
        <v>0</v>
      </c>
      <c r="N35" s="132">
        <f t="shared" si="21"/>
        <v>0</v>
      </c>
      <c r="O35" s="273">
        <f t="shared" si="22"/>
        <v>0</v>
      </c>
      <c r="P35" s="333">
        <f t="shared" si="23"/>
        <v>0</v>
      </c>
      <c r="Q35" s="352">
        <f t="shared" si="24"/>
        <v>0</v>
      </c>
      <c r="R35" s="353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>
        <f t="shared" si="4"/>
      </c>
      <c r="AG35" s="137"/>
      <c r="AH35" s="154"/>
      <c r="AI35" s="218"/>
      <c r="AJ35" s="154"/>
      <c r="AK35" s="218"/>
      <c r="AL35" s="154"/>
      <c r="AM35" s="218"/>
      <c r="AN35" s="69"/>
      <c r="AO35" s="154"/>
      <c r="AP35" s="218"/>
      <c r="AQ35" s="154"/>
      <c r="AR35" s="218"/>
      <c r="AS35" s="154"/>
      <c r="AT35" s="218"/>
      <c r="AU35" s="69"/>
      <c r="AV35" s="154"/>
      <c r="AW35" s="218"/>
      <c r="AX35" s="154"/>
      <c r="AY35" s="218"/>
      <c r="AZ35" s="154"/>
      <c r="BA35" s="218"/>
      <c r="BB35" s="69"/>
      <c r="BC35" s="154"/>
      <c r="BD35" s="218"/>
      <c r="BE35" s="154"/>
      <c r="BF35" s="218"/>
      <c r="BG35" s="154"/>
      <c r="BH35" s="218"/>
      <c r="BI35" s="69"/>
      <c r="BJ35" s="154"/>
      <c r="BK35" s="243"/>
      <c r="BL35" s="22">
        <f t="shared" si="5"/>
      </c>
      <c r="BM35" s="158"/>
      <c r="BN35" s="219"/>
      <c r="BO35" s="161"/>
      <c r="BP35" s="219"/>
      <c r="BQ35" s="161"/>
      <c r="BR35" s="75"/>
      <c r="BS35" s="219"/>
      <c r="BT35" s="161"/>
      <c r="BU35" s="219"/>
      <c r="BV35" s="161"/>
      <c r="BW35" s="219"/>
      <c r="BX35" s="161"/>
      <c r="BY35" s="75"/>
      <c r="BZ35" s="219"/>
      <c r="CA35" s="161"/>
      <c r="CB35" s="219"/>
      <c r="CC35" s="161"/>
      <c r="CD35" s="219"/>
      <c r="CE35" s="161"/>
      <c r="CF35" s="75"/>
      <c r="CG35" s="219"/>
      <c r="CH35" s="161"/>
      <c r="CI35" s="219"/>
      <c r="CJ35" s="161"/>
      <c r="CK35" s="219"/>
      <c r="CL35" s="161"/>
      <c r="CM35" s="75"/>
      <c r="CN35" s="219"/>
      <c r="CO35" s="189"/>
      <c r="CP35" s="224"/>
      <c r="CQ35" s="192"/>
      <c r="CR35" s="1"/>
      <c r="CS35" s="1"/>
      <c r="CT35" s="1"/>
      <c r="CU35" s="1"/>
      <c r="CV35" s="1"/>
      <c r="CW35" s="1"/>
      <c r="CX35" s="1"/>
    </row>
    <row r="36" spans="1:102" s="12" customFormat="1" ht="21" customHeight="1">
      <c r="A36" s="249"/>
      <c r="B36" s="250"/>
      <c r="C36" s="255"/>
      <c r="D36" s="301"/>
      <c r="E36" s="251"/>
      <c r="F36" s="252"/>
      <c r="G36" s="337">
        <f t="shared" si="6"/>
      </c>
      <c r="H36" s="338">
        <f t="shared" si="7"/>
      </c>
      <c r="I36" s="268">
        <f t="shared" si="8"/>
        <v>0</v>
      </c>
      <c r="J36" s="332">
        <f t="shared" si="9"/>
        <v>0</v>
      </c>
      <c r="K36" s="271">
        <f t="shared" si="10"/>
        <v>0</v>
      </c>
      <c r="L36" s="271">
        <f t="shared" si="0"/>
        <v>0</v>
      </c>
      <c r="M36" s="209">
        <f t="shared" si="11"/>
        <v>0</v>
      </c>
      <c r="N36" s="210">
        <f t="shared" si="12"/>
        <v>0</v>
      </c>
      <c r="O36" s="274">
        <f t="shared" si="13"/>
        <v>0</v>
      </c>
      <c r="P36" s="334">
        <f t="shared" si="1"/>
        <v>0</v>
      </c>
      <c r="Q36" s="352">
        <f t="shared" si="14"/>
        <v>0</v>
      </c>
      <c r="R36" s="353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>
        <f t="shared" si="4"/>
      </c>
      <c r="AG36" s="137"/>
      <c r="AH36" s="154"/>
      <c r="AI36" s="218"/>
      <c r="AJ36" s="154"/>
      <c r="AK36" s="218"/>
      <c r="AL36" s="155"/>
      <c r="AM36" s="219"/>
      <c r="AN36" s="75"/>
      <c r="AO36" s="155"/>
      <c r="AP36" s="219"/>
      <c r="AQ36" s="155"/>
      <c r="AR36" s="219"/>
      <c r="AS36" s="155"/>
      <c r="AT36" s="219"/>
      <c r="AU36" s="75"/>
      <c r="AV36" s="155"/>
      <c r="AW36" s="219"/>
      <c r="AX36" s="155"/>
      <c r="AY36" s="219"/>
      <c r="AZ36" s="155"/>
      <c r="BA36" s="218"/>
      <c r="BB36" s="69"/>
      <c r="BC36" s="154"/>
      <c r="BD36" s="218"/>
      <c r="BE36" s="154"/>
      <c r="BF36" s="220"/>
      <c r="BG36" s="156"/>
      <c r="BH36" s="220"/>
      <c r="BI36" s="84"/>
      <c r="BJ36" s="156"/>
      <c r="BK36" s="244"/>
      <c r="BL36" s="62">
        <f t="shared" si="5"/>
      </c>
      <c r="BM36" s="159"/>
      <c r="BN36" s="219"/>
      <c r="BO36" s="161"/>
      <c r="BP36" s="219"/>
      <c r="BQ36" s="161"/>
      <c r="BR36" s="75"/>
      <c r="BS36" s="219"/>
      <c r="BT36" s="162"/>
      <c r="BU36" s="222"/>
      <c r="BV36" s="162"/>
      <c r="BW36" s="222"/>
      <c r="BX36" s="162"/>
      <c r="BY36" s="72"/>
      <c r="BZ36" s="222"/>
      <c r="CA36" s="162"/>
      <c r="CB36" s="222"/>
      <c r="CC36" s="162"/>
      <c r="CD36" s="222"/>
      <c r="CE36" s="162"/>
      <c r="CF36" s="72"/>
      <c r="CG36" s="222"/>
      <c r="CH36" s="162"/>
      <c r="CI36" s="222"/>
      <c r="CJ36" s="162"/>
      <c r="CK36" s="222"/>
      <c r="CL36" s="162"/>
      <c r="CM36" s="72"/>
      <c r="CN36" s="222"/>
      <c r="CO36" s="189"/>
      <c r="CP36" s="224"/>
      <c r="CQ36" s="192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45"/>
      <c r="B37" s="246"/>
      <c r="C37" s="256"/>
      <c r="D37" s="302"/>
      <c r="E37" s="253"/>
      <c r="F37" s="254"/>
      <c r="G37" s="339">
        <f t="shared" si="6"/>
      </c>
      <c r="H37" s="340">
        <f t="shared" si="7"/>
      </c>
      <c r="I37" s="266">
        <f t="shared" si="8"/>
        <v>0</v>
      </c>
      <c r="J37" s="319">
        <f t="shared" si="9"/>
        <v>0</v>
      </c>
      <c r="K37" s="270">
        <f t="shared" si="10"/>
        <v>0</v>
      </c>
      <c r="L37" s="270">
        <f t="shared" si="0"/>
        <v>0</v>
      </c>
      <c r="M37" s="131">
        <f t="shared" si="11"/>
        <v>0</v>
      </c>
      <c r="N37" s="132">
        <f t="shared" si="12"/>
        <v>0</v>
      </c>
      <c r="O37" s="273">
        <f t="shared" si="13"/>
        <v>0</v>
      </c>
      <c r="P37" s="333">
        <f t="shared" si="1"/>
        <v>0</v>
      </c>
      <c r="Q37" s="352">
        <f t="shared" si="14"/>
        <v>0</v>
      </c>
      <c r="R37" s="353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>
        <f t="shared" si="4"/>
      </c>
      <c r="AG37" s="137"/>
      <c r="AH37" s="154"/>
      <c r="AI37" s="218"/>
      <c r="AJ37" s="154"/>
      <c r="AK37" s="218"/>
      <c r="AL37" s="155"/>
      <c r="AM37" s="219"/>
      <c r="AN37" s="75"/>
      <c r="AO37" s="155"/>
      <c r="AP37" s="219"/>
      <c r="AQ37" s="155"/>
      <c r="AR37" s="219"/>
      <c r="AS37" s="155"/>
      <c r="AT37" s="219"/>
      <c r="AU37" s="75"/>
      <c r="AV37" s="155"/>
      <c r="AW37" s="219"/>
      <c r="AX37" s="155"/>
      <c r="AY37" s="219"/>
      <c r="AZ37" s="155"/>
      <c r="BA37" s="218"/>
      <c r="BB37" s="69"/>
      <c r="BC37" s="154"/>
      <c r="BD37" s="218"/>
      <c r="BE37" s="154"/>
      <c r="BF37" s="218"/>
      <c r="BG37" s="154"/>
      <c r="BH37" s="218"/>
      <c r="BI37" s="69"/>
      <c r="BJ37" s="154"/>
      <c r="BK37" s="243"/>
      <c r="BL37" s="22">
        <f t="shared" si="5"/>
      </c>
      <c r="BM37" s="158"/>
      <c r="BN37" s="219"/>
      <c r="BO37" s="161"/>
      <c r="BP37" s="219"/>
      <c r="BQ37" s="161"/>
      <c r="BR37" s="75"/>
      <c r="BS37" s="219"/>
      <c r="BT37" s="161"/>
      <c r="BU37" s="219"/>
      <c r="BV37" s="161"/>
      <c r="BW37" s="219"/>
      <c r="BX37" s="161"/>
      <c r="BY37" s="75"/>
      <c r="BZ37" s="219"/>
      <c r="CA37" s="161"/>
      <c r="CB37" s="219"/>
      <c r="CC37" s="161"/>
      <c r="CD37" s="219"/>
      <c r="CE37" s="161"/>
      <c r="CF37" s="75"/>
      <c r="CG37" s="219"/>
      <c r="CH37" s="161"/>
      <c r="CI37" s="219"/>
      <c r="CJ37" s="161"/>
      <c r="CK37" s="219"/>
      <c r="CL37" s="161"/>
      <c r="CM37" s="75"/>
      <c r="CN37" s="219"/>
      <c r="CO37" s="189"/>
      <c r="CP37" s="224"/>
      <c r="CQ37" s="192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49"/>
      <c r="B38" s="250"/>
      <c r="C38" s="255"/>
      <c r="D38" s="301"/>
      <c r="E38" s="251"/>
      <c r="F38" s="252"/>
      <c r="G38" s="337">
        <f t="shared" si="6"/>
      </c>
      <c r="H38" s="338">
        <f t="shared" si="7"/>
      </c>
      <c r="I38" s="268">
        <f t="shared" si="8"/>
        <v>0</v>
      </c>
      <c r="J38" s="332">
        <f t="shared" si="9"/>
        <v>0</v>
      </c>
      <c r="K38" s="271">
        <f t="shared" si="10"/>
        <v>0</v>
      </c>
      <c r="L38" s="271">
        <f t="shared" si="0"/>
        <v>0</v>
      </c>
      <c r="M38" s="209">
        <f t="shared" si="11"/>
        <v>0</v>
      </c>
      <c r="N38" s="210">
        <f t="shared" si="12"/>
        <v>0</v>
      </c>
      <c r="O38" s="274">
        <f t="shared" si="13"/>
        <v>0</v>
      </c>
      <c r="P38" s="334">
        <f t="shared" si="1"/>
        <v>0</v>
      </c>
      <c r="Q38" s="352">
        <f t="shared" si="14"/>
        <v>0</v>
      </c>
      <c r="R38" s="353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>
        <f t="shared" si="4"/>
      </c>
      <c r="AG38" s="137"/>
      <c r="AH38" s="154"/>
      <c r="AI38" s="218"/>
      <c r="AJ38" s="154"/>
      <c r="AK38" s="218"/>
      <c r="AL38" s="155"/>
      <c r="AM38" s="219"/>
      <c r="AN38" s="75"/>
      <c r="AO38" s="155"/>
      <c r="AP38" s="219"/>
      <c r="AQ38" s="155"/>
      <c r="AR38" s="219"/>
      <c r="AS38" s="155"/>
      <c r="AT38" s="219"/>
      <c r="AU38" s="75"/>
      <c r="AV38" s="155"/>
      <c r="AW38" s="219"/>
      <c r="AX38" s="155"/>
      <c r="AY38" s="219"/>
      <c r="AZ38" s="155"/>
      <c r="BA38" s="218"/>
      <c r="BB38" s="69"/>
      <c r="BC38" s="154"/>
      <c r="BD38" s="218"/>
      <c r="BE38" s="154"/>
      <c r="BF38" s="218"/>
      <c r="BG38" s="154"/>
      <c r="BH38" s="218"/>
      <c r="BI38" s="69"/>
      <c r="BJ38" s="154"/>
      <c r="BK38" s="243"/>
      <c r="BL38" s="62">
        <f t="shared" si="5"/>
      </c>
      <c r="BM38" s="158"/>
      <c r="BN38" s="219"/>
      <c r="BO38" s="161"/>
      <c r="BP38" s="219"/>
      <c r="BQ38" s="161"/>
      <c r="BR38" s="75"/>
      <c r="BS38" s="219"/>
      <c r="BT38" s="161"/>
      <c r="BU38" s="219"/>
      <c r="BV38" s="161"/>
      <c r="BW38" s="219"/>
      <c r="BX38" s="161"/>
      <c r="BY38" s="75"/>
      <c r="BZ38" s="219"/>
      <c r="CA38" s="161"/>
      <c r="CB38" s="219"/>
      <c r="CC38" s="161"/>
      <c r="CD38" s="219"/>
      <c r="CE38" s="161"/>
      <c r="CF38" s="75"/>
      <c r="CG38" s="219"/>
      <c r="CH38" s="161"/>
      <c r="CI38" s="219"/>
      <c r="CJ38" s="161"/>
      <c r="CK38" s="219"/>
      <c r="CL38" s="161"/>
      <c r="CM38" s="75"/>
      <c r="CN38" s="219"/>
      <c r="CO38" s="189"/>
      <c r="CP38" s="224"/>
      <c r="CQ38" s="192"/>
    </row>
    <row r="39" spans="1:102" ht="21" customHeight="1">
      <c r="A39" s="245"/>
      <c r="B39" s="246"/>
      <c r="C39" s="256"/>
      <c r="D39" s="302"/>
      <c r="E39" s="253"/>
      <c r="F39" s="254"/>
      <c r="G39" s="339">
        <f t="shared" si="6"/>
      </c>
      <c r="H39" s="340">
        <f t="shared" si="7"/>
      </c>
      <c r="I39" s="269">
        <f t="shared" si="8"/>
        <v>0</v>
      </c>
      <c r="J39" s="319">
        <f t="shared" si="9"/>
        <v>0</v>
      </c>
      <c r="K39" s="270">
        <f t="shared" si="10"/>
        <v>0</v>
      </c>
      <c r="L39" s="270">
        <f t="shared" si="0"/>
        <v>0</v>
      </c>
      <c r="M39" s="131">
        <f t="shared" si="11"/>
        <v>0</v>
      </c>
      <c r="N39" s="133">
        <f t="shared" si="12"/>
        <v>0</v>
      </c>
      <c r="O39" s="273">
        <f t="shared" si="13"/>
        <v>0</v>
      </c>
      <c r="P39" s="333">
        <f t="shared" si="1"/>
        <v>0</v>
      </c>
      <c r="Q39" s="352">
        <f t="shared" si="14"/>
        <v>0</v>
      </c>
      <c r="R39" s="353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>
        <f t="shared" si="4"/>
      </c>
      <c r="AG39" s="137"/>
      <c r="AH39" s="154"/>
      <c r="AI39" s="218"/>
      <c r="AJ39" s="154"/>
      <c r="AK39" s="218"/>
      <c r="AL39" s="155"/>
      <c r="AM39" s="219"/>
      <c r="AN39" s="75"/>
      <c r="AO39" s="155"/>
      <c r="AP39" s="219"/>
      <c r="AQ39" s="155"/>
      <c r="AR39" s="219"/>
      <c r="AS39" s="155"/>
      <c r="AT39" s="219"/>
      <c r="AU39" s="75"/>
      <c r="AV39" s="155"/>
      <c r="AW39" s="219"/>
      <c r="AX39" s="155"/>
      <c r="AY39" s="219"/>
      <c r="AZ39" s="155"/>
      <c r="BA39" s="218"/>
      <c r="BB39" s="69"/>
      <c r="BC39" s="154"/>
      <c r="BD39" s="218"/>
      <c r="BE39" s="154"/>
      <c r="BF39" s="218"/>
      <c r="BG39" s="154"/>
      <c r="BH39" s="218"/>
      <c r="BI39" s="69"/>
      <c r="BJ39" s="154"/>
      <c r="BK39" s="243"/>
      <c r="BL39" s="63">
        <f t="shared" si="5"/>
      </c>
      <c r="BM39" s="158"/>
      <c r="BN39" s="219"/>
      <c r="BO39" s="161"/>
      <c r="BP39" s="219"/>
      <c r="BQ39" s="161"/>
      <c r="BR39" s="75"/>
      <c r="BS39" s="219"/>
      <c r="BT39" s="161"/>
      <c r="BU39" s="219"/>
      <c r="BV39" s="161"/>
      <c r="BW39" s="219"/>
      <c r="BX39" s="161"/>
      <c r="BY39" s="75"/>
      <c r="BZ39" s="219"/>
      <c r="CA39" s="161"/>
      <c r="CB39" s="219"/>
      <c r="CC39" s="161"/>
      <c r="CD39" s="219"/>
      <c r="CE39" s="161"/>
      <c r="CF39" s="75"/>
      <c r="CG39" s="219"/>
      <c r="CH39" s="161"/>
      <c r="CI39" s="219"/>
      <c r="CJ39" s="161"/>
      <c r="CK39" s="219"/>
      <c r="CL39" s="161"/>
      <c r="CM39" s="75"/>
      <c r="CN39" s="219"/>
      <c r="CO39" s="190"/>
      <c r="CP39" s="225"/>
      <c r="CQ39" s="193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49"/>
      <c r="B40" s="250"/>
      <c r="C40" s="255"/>
      <c r="D40" s="301"/>
      <c r="E40" s="251"/>
      <c r="F40" s="252"/>
      <c r="G40" s="337">
        <f t="shared" si="6"/>
      </c>
      <c r="H40" s="338">
        <f t="shared" si="7"/>
      </c>
      <c r="I40" s="268">
        <f t="shared" si="8"/>
        <v>0</v>
      </c>
      <c r="J40" s="332">
        <f t="shared" si="9"/>
        <v>0</v>
      </c>
      <c r="K40" s="271">
        <f t="shared" si="10"/>
        <v>0</v>
      </c>
      <c r="L40" s="271">
        <f t="shared" si="0"/>
        <v>0</v>
      </c>
      <c r="M40" s="209">
        <f t="shared" si="11"/>
        <v>0</v>
      </c>
      <c r="N40" s="210">
        <f t="shared" si="12"/>
        <v>0</v>
      </c>
      <c r="O40" s="274">
        <f t="shared" si="13"/>
        <v>0</v>
      </c>
      <c r="P40" s="334">
        <f t="shared" si="1"/>
        <v>0</v>
      </c>
      <c r="Q40" s="352">
        <f t="shared" si="14"/>
        <v>0</v>
      </c>
      <c r="R40" s="353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>
        <f t="shared" si="4"/>
      </c>
      <c r="AG40" s="137"/>
      <c r="AH40" s="154"/>
      <c r="AI40" s="218"/>
      <c r="AJ40" s="154"/>
      <c r="AK40" s="218"/>
      <c r="AL40" s="155"/>
      <c r="AM40" s="219"/>
      <c r="AN40" s="75"/>
      <c r="AO40" s="155"/>
      <c r="AP40" s="219"/>
      <c r="AQ40" s="155"/>
      <c r="AR40" s="219"/>
      <c r="AS40" s="155"/>
      <c r="AT40" s="219"/>
      <c r="AU40" s="75"/>
      <c r="AV40" s="155"/>
      <c r="AW40" s="219"/>
      <c r="AX40" s="155"/>
      <c r="AY40" s="219"/>
      <c r="AZ40" s="155"/>
      <c r="BA40" s="218"/>
      <c r="BB40" s="69"/>
      <c r="BC40" s="154"/>
      <c r="BD40" s="218"/>
      <c r="BE40" s="154"/>
      <c r="BF40" s="218"/>
      <c r="BG40" s="154"/>
      <c r="BH40" s="218"/>
      <c r="BI40" s="69"/>
      <c r="BJ40" s="154"/>
      <c r="BK40" s="243"/>
      <c r="BL40" s="22">
        <f t="shared" si="5"/>
      </c>
      <c r="BM40" s="158"/>
      <c r="BN40" s="219"/>
      <c r="BO40" s="161"/>
      <c r="BP40" s="219"/>
      <c r="BQ40" s="161"/>
      <c r="BR40" s="75"/>
      <c r="BS40" s="219"/>
      <c r="BT40" s="161"/>
      <c r="BU40" s="219"/>
      <c r="BV40" s="161"/>
      <c r="BW40" s="219"/>
      <c r="BX40" s="161"/>
      <c r="BY40" s="75"/>
      <c r="BZ40" s="219"/>
      <c r="CA40" s="161"/>
      <c r="CB40" s="219"/>
      <c r="CC40" s="161"/>
      <c r="CD40" s="219"/>
      <c r="CE40" s="161"/>
      <c r="CF40" s="75"/>
      <c r="CG40" s="219"/>
      <c r="CH40" s="161"/>
      <c r="CI40" s="219"/>
      <c r="CJ40" s="161"/>
      <c r="CK40" s="219"/>
      <c r="CL40" s="161"/>
      <c r="CM40" s="75"/>
      <c r="CN40" s="219"/>
      <c r="CO40" s="189"/>
      <c r="CP40" s="224"/>
      <c r="CQ40" s="192"/>
      <c r="CR40" s="12"/>
      <c r="CS40" s="12"/>
      <c r="CT40" s="12"/>
      <c r="CU40" s="12"/>
      <c r="CV40" s="12"/>
      <c r="CW40" s="12"/>
    </row>
    <row r="41" spans="1:101" ht="21" customHeight="1">
      <c r="A41" s="245"/>
      <c r="B41" s="246"/>
      <c r="C41" s="256"/>
      <c r="D41" s="302"/>
      <c r="E41" s="253"/>
      <c r="F41" s="254"/>
      <c r="G41" s="339">
        <f t="shared" si="6"/>
      </c>
      <c r="H41" s="340">
        <f t="shared" si="7"/>
      </c>
      <c r="I41" s="266">
        <f t="shared" si="8"/>
        <v>0</v>
      </c>
      <c r="J41" s="319">
        <f t="shared" si="9"/>
        <v>0</v>
      </c>
      <c r="K41" s="270">
        <f t="shared" si="10"/>
        <v>0</v>
      </c>
      <c r="L41" s="270">
        <f t="shared" si="0"/>
        <v>0</v>
      </c>
      <c r="M41" s="131">
        <f t="shared" si="11"/>
        <v>0</v>
      </c>
      <c r="N41" s="132">
        <f t="shared" si="12"/>
        <v>0</v>
      </c>
      <c r="O41" s="273">
        <f t="shared" si="13"/>
        <v>0</v>
      </c>
      <c r="P41" s="333">
        <f t="shared" si="1"/>
        <v>0</v>
      </c>
      <c r="Q41" s="352">
        <f t="shared" si="14"/>
        <v>0</v>
      </c>
      <c r="R41" s="353"/>
      <c r="S41" s="101">
        <f aca="true" t="shared" si="26" ref="S41:Y4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>
        <f t="shared" si="4"/>
      </c>
      <c r="AG41" s="137"/>
      <c r="AH41" s="154"/>
      <c r="AI41" s="218"/>
      <c r="AJ41" s="154"/>
      <c r="AK41" s="218"/>
      <c r="AL41" s="155"/>
      <c r="AM41" s="219"/>
      <c r="AN41" s="75"/>
      <c r="AO41" s="155"/>
      <c r="AP41" s="219"/>
      <c r="AQ41" s="155"/>
      <c r="AR41" s="219"/>
      <c r="AS41" s="155"/>
      <c r="AT41" s="219"/>
      <c r="AU41" s="75"/>
      <c r="AV41" s="155"/>
      <c r="AW41" s="219"/>
      <c r="AX41" s="155"/>
      <c r="AY41" s="219"/>
      <c r="AZ41" s="155"/>
      <c r="BA41" s="218"/>
      <c r="BB41" s="69"/>
      <c r="BC41" s="154"/>
      <c r="BD41" s="218"/>
      <c r="BE41" s="154"/>
      <c r="BF41" s="218"/>
      <c r="BG41" s="154"/>
      <c r="BH41" s="218"/>
      <c r="BI41" s="69"/>
      <c r="BJ41" s="154"/>
      <c r="BK41" s="243"/>
      <c r="BL41" s="22">
        <f t="shared" si="5"/>
      </c>
      <c r="BM41" s="158"/>
      <c r="BN41" s="219"/>
      <c r="BO41" s="161"/>
      <c r="BP41" s="219"/>
      <c r="BQ41" s="161"/>
      <c r="BR41" s="75"/>
      <c r="BS41" s="219"/>
      <c r="BT41" s="161"/>
      <c r="BU41" s="219"/>
      <c r="BV41" s="161"/>
      <c r="BW41" s="219"/>
      <c r="BX41" s="161"/>
      <c r="BY41" s="75"/>
      <c r="BZ41" s="219"/>
      <c r="CA41" s="161"/>
      <c r="CB41" s="219"/>
      <c r="CC41" s="161"/>
      <c r="CD41" s="219"/>
      <c r="CE41" s="161"/>
      <c r="CF41" s="75"/>
      <c r="CG41" s="219"/>
      <c r="CH41" s="161"/>
      <c r="CI41" s="219"/>
      <c r="CJ41" s="161"/>
      <c r="CK41" s="219"/>
      <c r="CL41" s="161"/>
      <c r="CM41" s="75"/>
      <c r="CN41" s="219"/>
      <c r="CO41" s="189"/>
      <c r="CP41" s="224"/>
      <c r="CQ41" s="192"/>
      <c r="CW41" s="12"/>
    </row>
    <row r="42" spans="1:102" s="12" customFormat="1" ht="21" customHeight="1">
      <c r="A42" s="249"/>
      <c r="B42" s="250"/>
      <c r="C42" s="255"/>
      <c r="D42" s="301"/>
      <c r="E42" s="251"/>
      <c r="F42" s="252"/>
      <c r="G42" s="337">
        <f t="shared" si="6"/>
      </c>
      <c r="H42" s="338">
        <f t="shared" si="7"/>
      </c>
      <c r="I42" s="267">
        <f t="shared" si="8"/>
        <v>0</v>
      </c>
      <c r="J42" s="332">
        <f t="shared" si="9"/>
        <v>0</v>
      </c>
      <c r="K42" s="271">
        <f t="shared" si="10"/>
        <v>0</v>
      </c>
      <c r="L42" s="271">
        <f t="shared" si="0"/>
        <v>0</v>
      </c>
      <c r="M42" s="209">
        <f t="shared" si="11"/>
        <v>0</v>
      </c>
      <c r="N42" s="210">
        <f t="shared" si="12"/>
        <v>0</v>
      </c>
      <c r="O42" s="274">
        <f t="shared" si="13"/>
        <v>0</v>
      </c>
      <c r="P42" s="334">
        <f t="shared" si="1"/>
        <v>0</v>
      </c>
      <c r="Q42" s="352">
        <f t="shared" si="14"/>
        <v>0</v>
      </c>
      <c r="R42" s="353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>
        <f t="shared" si="4"/>
      </c>
      <c r="AG42" s="137"/>
      <c r="AH42" s="154"/>
      <c r="AI42" s="218"/>
      <c r="AJ42" s="154"/>
      <c r="AK42" s="218"/>
      <c r="AL42" s="154"/>
      <c r="AM42" s="218"/>
      <c r="AN42" s="69"/>
      <c r="AO42" s="154"/>
      <c r="AP42" s="218"/>
      <c r="AQ42" s="154"/>
      <c r="AR42" s="218"/>
      <c r="AS42" s="154"/>
      <c r="AT42" s="218"/>
      <c r="AU42" s="69"/>
      <c r="AV42" s="154"/>
      <c r="AW42" s="218"/>
      <c r="AX42" s="154"/>
      <c r="AY42" s="218"/>
      <c r="AZ42" s="154"/>
      <c r="BA42" s="218"/>
      <c r="BB42" s="69"/>
      <c r="BC42" s="154"/>
      <c r="BD42" s="218"/>
      <c r="BE42" s="154"/>
      <c r="BF42" s="218"/>
      <c r="BG42" s="154"/>
      <c r="BH42" s="218"/>
      <c r="BI42" s="69"/>
      <c r="BJ42" s="154"/>
      <c r="BK42" s="243"/>
      <c r="BL42" s="22">
        <f t="shared" si="5"/>
      </c>
      <c r="BM42" s="158"/>
      <c r="BN42" s="219"/>
      <c r="BO42" s="161"/>
      <c r="BP42" s="219"/>
      <c r="BQ42" s="161"/>
      <c r="BR42" s="75"/>
      <c r="BS42" s="219"/>
      <c r="BT42" s="161"/>
      <c r="BU42" s="219"/>
      <c r="BV42" s="161"/>
      <c r="BW42" s="219"/>
      <c r="BX42" s="161"/>
      <c r="BY42" s="75"/>
      <c r="BZ42" s="219"/>
      <c r="CA42" s="161"/>
      <c r="CB42" s="219"/>
      <c r="CC42" s="161"/>
      <c r="CD42" s="219"/>
      <c r="CE42" s="161"/>
      <c r="CF42" s="75"/>
      <c r="CG42" s="219"/>
      <c r="CH42" s="161"/>
      <c r="CI42" s="219"/>
      <c r="CJ42" s="161"/>
      <c r="CK42" s="219"/>
      <c r="CL42" s="161"/>
      <c r="CM42" s="75"/>
      <c r="CN42" s="219"/>
      <c r="CO42" s="189"/>
      <c r="CP42" s="224"/>
      <c r="CQ42" s="192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45"/>
      <c r="B43" s="246"/>
      <c r="C43" s="256"/>
      <c r="D43" s="302"/>
      <c r="E43" s="253"/>
      <c r="F43" s="254"/>
      <c r="G43" s="339">
        <f t="shared" si="6"/>
      </c>
      <c r="H43" s="340">
        <f t="shared" si="7"/>
      </c>
      <c r="I43" s="266">
        <f t="shared" si="8"/>
        <v>0</v>
      </c>
      <c r="J43" s="319">
        <f t="shared" si="9"/>
        <v>0</v>
      </c>
      <c r="K43" s="270">
        <f t="shared" si="10"/>
        <v>0</v>
      </c>
      <c r="L43" s="270">
        <f t="shared" si="0"/>
        <v>0</v>
      </c>
      <c r="M43" s="131">
        <f t="shared" si="11"/>
        <v>0</v>
      </c>
      <c r="N43" s="132">
        <f t="shared" si="12"/>
        <v>0</v>
      </c>
      <c r="O43" s="273">
        <f t="shared" si="13"/>
        <v>0</v>
      </c>
      <c r="P43" s="333">
        <f t="shared" si="1"/>
        <v>0</v>
      </c>
      <c r="Q43" s="352">
        <f t="shared" si="14"/>
        <v>0</v>
      </c>
      <c r="R43" s="353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>
        <f t="shared" si="4"/>
      </c>
      <c r="AG43" s="137"/>
      <c r="AH43" s="154"/>
      <c r="AI43" s="218"/>
      <c r="AJ43" s="154"/>
      <c r="AK43" s="218"/>
      <c r="AL43" s="154"/>
      <c r="AM43" s="218"/>
      <c r="AN43" s="69"/>
      <c r="AO43" s="154"/>
      <c r="AP43" s="218"/>
      <c r="AQ43" s="154"/>
      <c r="AR43" s="218"/>
      <c r="AS43" s="154"/>
      <c r="AT43" s="218"/>
      <c r="AU43" s="69"/>
      <c r="AV43" s="154"/>
      <c r="AW43" s="218"/>
      <c r="AX43" s="154"/>
      <c r="AY43" s="218"/>
      <c r="AZ43" s="154"/>
      <c r="BA43" s="218"/>
      <c r="BB43" s="69"/>
      <c r="BC43" s="154"/>
      <c r="BD43" s="218"/>
      <c r="BE43" s="154"/>
      <c r="BF43" s="218"/>
      <c r="BG43" s="154"/>
      <c r="BH43" s="218"/>
      <c r="BI43" s="69"/>
      <c r="BJ43" s="154"/>
      <c r="BK43" s="243"/>
      <c r="BL43" s="22">
        <f t="shared" si="5"/>
      </c>
      <c r="BM43" s="158"/>
      <c r="BN43" s="219"/>
      <c r="BO43" s="161"/>
      <c r="BP43" s="219"/>
      <c r="BQ43" s="161"/>
      <c r="BR43" s="75"/>
      <c r="BS43" s="219"/>
      <c r="BT43" s="161"/>
      <c r="BU43" s="219"/>
      <c r="BV43" s="161"/>
      <c r="BW43" s="219"/>
      <c r="BX43" s="161"/>
      <c r="BY43" s="75"/>
      <c r="BZ43" s="219"/>
      <c r="CA43" s="161"/>
      <c r="CB43" s="219"/>
      <c r="CC43" s="161"/>
      <c r="CD43" s="219"/>
      <c r="CE43" s="161"/>
      <c r="CF43" s="75"/>
      <c r="CG43" s="219"/>
      <c r="CH43" s="161"/>
      <c r="CI43" s="219"/>
      <c r="CJ43" s="161"/>
      <c r="CK43" s="219"/>
      <c r="CL43" s="161"/>
      <c r="CM43" s="75"/>
      <c r="CN43" s="219"/>
      <c r="CO43" s="189"/>
      <c r="CP43" s="224"/>
      <c r="CQ43" s="192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49"/>
      <c r="B44" s="250"/>
      <c r="C44" s="255"/>
      <c r="D44" s="301"/>
      <c r="E44" s="251"/>
      <c r="F44" s="252"/>
      <c r="G44" s="337">
        <f t="shared" si="6"/>
      </c>
      <c r="H44" s="338">
        <f t="shared" si="7"/>
      </c>
      <c r="I44" s="267">
        <f t="shared" si="8"/>
        <v>0</v>
      </c>
      <c r="J44" s="332">
        <f t="shared" si="9"/>
        <v>0</v>
      </c>
      <c r="K44" s="271">
        <f t="shared" si="10"/>
        <v>0</v>
      </c>
      <c r="L44" s="271">
        <f t="shared" si="0"/>
        <v>0</v>
      </c>
      <c r="M44" s="209">
        <f t="shared" si="11"/>
        <v>0</v>
      </c>
      <c r="N44" s="210">
        <f t="shared" si="12"/>
        <v>0</v>
      </c>
      <c r="O44" s="274">
        <f t="shared" si="13"/>
        <v>0</v>
      </c>
      <c r="P44" s="334">
        <f t="shared" si="1"/>
        <v>0</v>
      </c>
      <c r="Q44" s="352">
        <f t="shared" si="14"/>
        <v>0</v>
      </c>
      <c r="R44" s="353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>
        <f t="shared" si="4"/>
      </c>
      <c r="AG44" s="137"/>
      <c r="AH44" s="154"/>
      <c r="AI44" s="218"/>
      <c r="AJ44" s="154"/>
      <c r="AK44" s="218"/>
      <c r="AL44" s="154"/>
      <c r="AM44" s="218"/>
      <c r="AN44" s="69"/>
      <c r="AO44" s="154"/>
      <c r="AP44" s="218"/>
      <c r="AQ44" s="154"/>
      <c r="AR44" s="218"/>
      <c r="AS44" s="154"/>
      <c r="AT44" s="218"/>
      <c r="AU44" s="69"/>
      <c r="AV44" s="154"/>
      <c r="AW44" s="218"/>
      <c r="AX44" s="154"/>
      <c r="AY44" s="218"/>
      <c r="AZ44" s="154"/>
      <c r="BA44" s="218"/>
      <c r="BB44" s="69"/>
      <c r="BC44" s="154"/>
      <c r="BD44" s="218"/>
      <c r="BE44" s="154"/>
      <c r="BF44" s="218"/>
      <c r="BG44" s="154"/>
      <c r="BH44" s="218"/>
      <c r="BI44" s="69"/>
      <c r="BJ44" s="154"/>
      <c r="BK44" s="243"/>
      <c r="BL44" s="22">
        <f t="shared" si="5"/>
      </c>
      <c r="BM44" s="158"/>
      <c r="BN44" s="219"/>
      <c r="BO44" s="161"/>
      <c r="BP44" s="219"/>
      <c r="BQ44" s="161"/>
      <c r="BR44" s="75"/>
      <c r="BS44" s="219"/>
      <c r="BT44" s="161"/>
      <c r="BU44" s="219"/>
      <c r="BV44" s="161"/>
      <c r="BW44" s="219"/>
      <c r="BX44" s="161"/>
      <c r="BY44" s="75"/>
      <c r="BZ44" s="219"/>
      <c r="CA44" s="161"/>
      <c r="CB44" s="219"/>
      <c r="CC44" s="161"/>
      <c r="CD44" s="219"/>
      <c r="CE44" s="161"/>
      <c r="CF44" s="75"/>
      <c r="CG44" s="219"/>
      <c r="CH44" s="161"/>
      <c r="CI44" s="219"/>
      <c r="CJ44" s="161"/>
      <c r="CK44" s="219"/>
      <c r="CL44" s="161"/>
      <c r="CM44" s="75"/>
      <c r="CN44" s="219"/>
      <c r="CO44" s="189"/>
      <c r="CP44" s="224"/>
      <c r="CQ44" s="192"/>
    </row>
    <row r="45" spans="1:95" s="12" customFormat="1" ht="21" customHeight="1">
      <c r="A45" s="245"/>
      <c r="B45" s="246"/>
      <c r="C45" s="256"/>
      <c r="D45" s="302"/>
      <c r="E45" s="253"/>
      <c r="F45" s="254"/>
      <c r="G45" s="339">
        <f t="shared" si="6"/>
      </c>
      <c r="H45" s="340">
        <f t="shared" si="7"/>
      </c>
      <c r="I45" s="266">
        <f t="shared" si="8"/>
        <v>0</v>
      </c>
      <c r="J45" s="319">
        <f t="shared" si="9"/>
        <v>0</v>
      </c>
      <c r="K45" s="270">
        <f t="shared" si="10"/>
        <v>0</v>
      </c>
      <c r="L45" s="270">
        <f t="shared" si="0"/>
        <v>0</v>
      </c>
      <c r="M45" s="131">
        <f t="shared" si="11"/>
        <v>0</v>
      </c>
      <c r="N45" s="132">
        <f t="shared" si="12"/>
        <v>0</v>
      </c>
      <c r="O45" s="273">
        <f t="shared" si="13"/>
        <v>0</v>
      </c>
      <c r="P45" s="333">
        <f t="shared" si="1"/>
        <v>0</v>
      </c>
      <c r="Q45" s="352">
        <f t="shared" si="14"/>
        <v>0</v>
      </c>
      <c r="R45" s="353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>
        <f t="shared" si="4"/>
      </c>
      <c r="AG45" s="137"/>
      <c r="AH45" s="154"/>
      <c r="AI45" s="218"/>
      <c r="AJ45" s="154"/>
      <c r="AK45" s="218"/>
      <c r="AL45" s="154"/>
      <c r="AM45" s="218"/>
      <c r="AN45" s="69"/>
      <c r="AO45" s="154"/>
      <c r="AP45" s="218"/>
      <c r="AQ45" s="154"/>
      <c r="AR45" s="218"/>
      <c r="AS45" s="154"/>
      <c r="AT45" s="218"/>
      <c r="AU45" s="69"/>
      <c r="AV45" s="154"/>
      <c r="AW45" s="218"/>
      <c r="AX45" s="154"/>
      <c r="AY45" s="218"/>
      <c r="AZ45" s="154"/>
      <c r="BA45" s="218"/>
      <c r="BB45" s="69"/>
      <c r="BC45" s="154"/>
      <c r="BD45" s="218"/>
      <c r="BE45" s="154"/>
      <c r="BF45" s="218"/>
      <c r="BG45" s="154"/>
      <c r="BH45" s="218"/>
      <c r="BI45" s="69"/>
      <c r="BJ45" s="154"/>
      <c r="BK45" s="243"/>
      <c r="BL45" s="22">
        <f t="shared" si="5"/>
      </c>
      <c r="BM45" s="158"/>
      <c r="BN45" s="219"/>
      <c r="BO45" s="161"/>
      <c r="BP45" s="219"/>
      <c r="BQ45" s="161"/>
      <c r="BR45" s="75"/>
      <c r="BS45" s="219"/>
      <c r="BT45" s="161"/>
      <c r="BU45" s="219"/>
      <c r="BV45" s="161"/>
      <c r="BW45" s="219"/>
      <c r="BX45" s="161"/>
      <c r="BY45" s="75"/>
      <c r="BZ45" s="219"/>
      <c r="CA45" s="161"/>
      <c r="CB45" s="219"/>
      <c r="CC45" s="161"/>
      <c r="CD45" s="219"/>
      <c r="CE45" s="161"/>
      <c r="CF45" s="75"/>
      <c r="CG45" s="219"/>
      <c r="CH45" s="161"/>
      <c r="CI45" s="219"/>
      <c r="CJ45" s="161"/>
      <c r="CK45" s="219"/>
      <c r="CL45" s="161"/>
      <c r="CM45" s="75"/>
      <c r="CN45" s="219"/>
      <c r="CO45" s="189"/>
      <c r="CP45" s="224"/>
      <c r="CQ45" s="192"/>
    </row>
    <row r="46" spans="1:102" ht="21" customHeight="1">
      <c r="A46" s="249"/>
      <c r="B46" s="250"/>
      <c r="C46" s="255"/>
      <c r="D46" s="301"/>
      <c r="E46" s="251"/>
      <c r="F46" s="252"/>
      <c r="G46" s="337">
        <f t="shared" si="6"/>
      </c>
      <c r="H46" s="338">
        <f t="shared" si="7"/>
      </c>
      <c r="I46" s="268">
        <f t="shared" si="8"/>
        <v>0</v>
      </c>
      <c r="J46" s="332">
        <f t="shared" si="9"/>
        <v>0</v>
      </c>
      <c r="K46" s="271">
        <f t="shared" si="10"/>
        <v>0</v>
      </c>
      <c r="L46" s="271">
        <f t="shared" si="0"/>
        <v>0</v>
      </c>
      <c r="M46" s="209">
        <f t="shared" si="11"/>
        <v>0</v>
      </c>
      <c r="N46" s="210">
        <f t="shared" si="12"/>
        <v>0</v>
      </c>
      <c r="O46" s="274">
        <f t="shared" si="13"/>
        <v>0</v>
      </c>
      <c r="P46" s="334">
        <f t="shared" si="1"/>
        <v>0</v>
      </c>
      <c r="Q46" s="352">
        <f t="shared" si="14"/>
        <v>0</v>
      </c>
      <c r="R46" s="353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>
        <f t="shared" si="4"/>
      </c>
      <c r="AG46" s="137"/>
      <c r="AH46" s="154"/>
      <c r="AI46" s="218"/>
      <c r="AJ46" s="154"/>
      <c r="AK46" s="218"/>
      <c r="AL46" s="154"/>
      <c r="AM46" s="218"/>
      <c r="AN46" s="69"/>
      <c r="AO46" s="154"/>
      <c r="AP46" s="218"/>
      <c r="AQ46" s="154"/>
      <c r="AR46" s="218"/>
      <c r="AS46" s="154"/>
      <c r="AT46" s="218"/>
      <c r="AU46" s="69"/>
      <c r="AV46" s="154"/>
      <c r="AW46" s="218"/>
      <c r="AX46" s="154"/>
      <c r="AY46" s="218"/>
      <c r="AZ46" s="154"/>
      <c r="BA46" s="218"/>
      <c r="BB46" s="69"/>
      <c r="BC46" s="154"/>
      <c r="BD46" s="218"/>
      <c r="BE46" s="154"/>
      <c r="BF46" s="218"/>
      <c r="BG46" s="154"/>
      <c r="BH46" s="218"/>
      <c r="BI46" s="69"/>
      <c r="BJ46" s="154"/>
      <c r="BK46" s="243"/>
      <c r="BL46" s="22">
        <f t="shared" si="5"/>
      </c>
      <c r="BM46" s="158"/>
      <c r="BN46" s="219"/>
      <c r="BO46" s="161"/>
      <c r="BP46" s="219"/>
      <c r="BQ46" s="161"/>
      <c r="BR46" s="75"/>
      <c r="BS46" s="219"/>
      <c r="BT46" s="161"/>
      <c r="BU46" s="219"/>
      <c r="BV46" s="161"/>
      <c r="BW46" s="219"/>
      <c r="BX46" s="161"/>
      <c r="BY46" s="75"/>
      <c r="BZ46" s="219"/>
      <c r="CA46" s="161"/>
      <c r="CB46" s="219"/>
      <c r="CC46" s="161"/>
      <c r="CD46" s="219"/>
      <c r="CE46" s="161"/>
      <c r="CF46" s="75"/>
      <c r="CG46" s="219"/>
      <c r="CH46" s="161"/>
      <c r="CI46" s="219"/>
      <c r="CJ46" s="161"/>
      <c r="CK46" s="219"/>
      <c r="CL46" s="161"/>
      <c r="CM46" s="75"/>
      <c r="CN46" s="219"/>
      <c r="CO46" s="189"/>
      <c r="CP46" s="224"/>
      <c r="CQ46" s="192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39">
        <f t="shared" si="6"/>
      </c>
      <c r="H47" s="340">
        <f t="shared" si="7"/>
      </c>
      <c r="I47" s="269">
        <f t="shared" si="8"/>
        <v>0</v>
      </c>
      <c r="J47" s="319">
        <f t="shared" si="9"/>
        <v>0</v>
      </c>
      <c r="K47" s="270">
        <f t="shared" si="10"/>
        <v>0</v>
      </c>
      <c r="L47" s="270">
        <f t="shared" si="0"/>
        <v>0</v>
      </c>
      <c r="M47" s="131">
        <f t="shared" si="11"/>
        <v>0</v>
      </c>
      <c r="N47" s="133">
        <f t="shared" si="12"/>
        <v>0</v>
      </c>
      <c r="O47" s="273">
        <f t="shared" si="13"/>
        <v>0</v>
      </c>
      <c r="P47" s="333">
        <f t="shared" si="1"/>
        <v>0</v>
      </c>
      <c r="Q47" s="352">
        <f t="shared" si="14"/>
        <v>0</v>
      </c>
      <c r="R47" s="353"/>
      <c r="S47" s="101">
        <f aca="true" t="shared" si="27" ref="S47:Y52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>
        <f t="shared" si="4"/>
      </c>
      <c r="AG47" s="137"/>
      <c r="AH47" s="154"/>
      <c r="AI47" s="218"/>
      <c r="AJ47" s="154"/>
      <c r="AK47" s="218"/>
      <c r="AL47" s="154"/>
      <c r="AM47" s="218"/>
      <c r="AN47" s="69"/>
      <c r="AO47" s="154"/>
      <c r="AP47" s="218"/>
      <c r="AQ47" s="154"/>
      <c r="AR47" s="218"/>
      <c r="AS47" s="154"/>
      <c r="AT47" s="218"/>
      <c r="AU47" s="69"/>
      <c r="AV47" s="154"/>
      <c r="AW47" s="218"/>
      <c r="AX47" s="154"/>
      <c r="AY47" s="218"/>
      <c r="AZ47" s="154"/>
      <c r="BA47" s="218"/>
      <c r="BB47" s="69"/>
      <c r="BC47" s="154"/>
      <c r="BD47" s="218"/>
      <c r="BE47" s="154"/>
      <c r="BF47" s="218"/>
      <c r="BG47" s="154"/>
      <c r="BH47" s="218"/>
      <c r="BI47" s="69"/>
      <c r="BJ47" s="154"/>
      <c r="BK47" s="243"/>
      <c r="BL47" s="62">
        <f t="shared" si="5"/>
      </c>
      <c r="BM47" s="158"/>
      <c r="BN47" s="219"/>
      <c r="BO47" s="161"/>
      <c r="BP47" s="219"/>
      <c r="BQ47" s="161"/>
      <c r="BR47" s="75"/>
      <c r="BS47" s="219"/>
      <c r="BT47" s="161"/>
      <c r="BU47" s="219"/>
      <c r="BV47" s="161"/>
      <c r="BW47" s="219"/>
      <c r="BX47" s="161"/>
      <c r="BY47" s="75"/>
      <c r="BZ47" s="219"/>
      <c r="CA47" s="161"/>
      <c r="CB47" s="219"/>
      <c r="CC47" s="161"/>
      <c r="CD47" s="219"/>
      <c r="CE47" s="161"/>
      <c r="CF47" s="75"/>
      <c r="CG47" s="219"/>
      <c r="CH47" s="161"/>
      <c r="CI47" s="219"/>
      <c r="CJ47" s="161"/>
      <c r="CK47" s="219"/>
      <c r="CL47" s="161"/>
      <c r="CM47" s="75"/>
      <c r="CN47" s="219"/>
      <c r="CO47" s="190"/>
      <c r="CP47" s="225"/>
      <c r="CQ47" s="193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37">
        <f t="shared" si="6"/>
      </c>
      <c r="H48" s="338">
        <f t="shared" si="7"/>
      </c>
      <c r="I48" s="268">
        <f t="shared" si="8"/>
        <v>0</v>
      </c>
      <c r="J48" s="332">
        <f t="shared" si="9"/>
        <v>0</v>
      </c>
      <c r="K48" s="271">
        <f t="shared" si="10"/>
        <v>0</v>
      </c>
      <c r="L48" s="271">
        <f t="shared" si="0"/>
        <v>0</v>
      </c>
      <c r="M48" s="209">
        <f t="shared" si="11"/>
        <v>0</v>
      </c>
      <c r="N48" s="210">
        <f t="shared" si="12"/>
        <v>0</v>
      </c>
      <c r="O48" s="274">
        <f t="shared" si="13"/>
        <v>0</v>
      </c>
      <c r="P48" s="334">
        <f t="shared" si="1"/>
        <v>0</v>
      </c>
      <c r="Q48" s="352">
        <f t="shared" si="14"/>
        <v>0</v>
      </c>
      <c r="R48" s="353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>
        <f t="shared" si="4"/>
      </c>
      <c r="AG48" s="137"/>
      <c r="AH48" s="154"/>
      <c r="AI48" s="218"/>
      <c r="AJ48" s="154"/>
      <c r="AK48" s="218"/>
      <c r="AL48" s="154"/>
      <c r="AM48" s="218"/>
      <c r="AN48" s="69"/>
      <c r="AO48" s="154"/>
      <c r="AP48" s="218"/>
      <c r="AQ48" s="154"/>
      <c r="AR48" s="218"/>
      <c r="AS48" s="154"/>
      <c r="AT48" s="218"/>
      <c r="AU48" s="69"/>
      <c r="AV48" s="154"/>
      <c r="AW48" s="218"/>
      <c r="AX48" s="154"/>
      <c r="AY48" s="218"/>
      <c r="AZ48" s="154"/>
      <c r="BA48" s="218"/>
      <c r="BB48" s="69"/>
      <c r="BC48" s="154"/>
      <c r="BD48" s="218"/>
      <c r="BE48" s="154"/>
      <c r="BF48" s="218"/>
      <c r="BG48" s="154"/>
      <c r="BH48" s="218"/>
      <c r="BI48" s="69"/>
      <c r="BJ48" s="154"/>
      <c r="BK48" s="243"/>
      <c r="BL48" s="62">
        <f t="shared" si="5"/>
      </c>
      <c r="BM48" s="158"/>
      <c r="BN48" s="219"/>
      <c r="BO48" s="161"/>
      <c r="BP48" s="219"/>
      <c r="BQ48" s="161"/>
      <c r="BR48" s="75"/>
      <c r="BS48" s="219"/>
      <c r="BT48" s="161"/>
      <c r="BU48" s="219"/>
      <c r="BV48" s="161"/>
      <c r="BW48" s="219"/>
      <c r="BX48" s="161"/>
      <c r="BY48" s="75"/>
      <c r="BZ48" s="219"/>
      <c r="CA48" s="161"/>
      <c r="CB48" s="219"/>
      <c r="CC48" s="161"/>
      <c r="CD48" s="219"/>
      <c r="CE48" s="161"/>
      <c r="CF48" s="75"/>
      <c r="CG48" s="219"/>
      <c r="CH48" s="161"/>
      <c r="CI48" s="219"/>
      <c r="CJ48" s="161"/>
      <c r="CK48" s="219"/>
      <c r="CL48" s="161"/>
      <c r="CM48" s="75"/>
      <c r="CN48" s="219"/>
      <c r="CO48" s="189"/>
      <c r="CP48" s="224"/>
      <c r="CQ48" s="192"/>
    </row>
    <row r="49" spans="1:95" ht="21" customHeight="1">
      <c r="A49" s="245"/>
      <c r="B49" s="246"/>
      <c r="C49" s="256"/>
      <c r="D49" s="302"/>
      <c r="E49" s="253"/>
      <c r="F49" s="254"/>
      <c r="G49" s="339">
        <f t="shared" si="6"/>
      </c>
      <c r="H49" s="340">
        <f t="shared" si="7"/>
      </c>
      <c r="I49" s="266">
        <f t="shared" si="8"/>
        <v>0</v>
      </c>
      <c r="J49" s="319">
        <f t="shared" si="9"/>
        <v>0</v>
      </c>
      <c r="K49" s="270">
        <f t="shared" si="10"/>
        <v>0</v>
      </c>
      <c r="L49" s="270">
        <f t="shared" si="0"/>
        <v>0</v>
      </c>
      <c r="M49" s="131">
        <f t="shared" si="11"/>
        <v>0</v>
      </c>
      <c r="N49" s="132">
        <f t="shared" si="12"/>
        <v>0</v>
      </c>
      <c r="O49" s="273">
        <f t="shared" si="13"/>
        <v>0</v>
      </c>
      <c r="P49" s="333">
        <f t="shared" si="1"/>
        <v>0</v>
      </c>
      <c r="Q49" s="352">
        <f t="shared" si="14"/>
        <v>0</v>
      </c>
      <c r="R49" s="353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>
        <f t="shared" si="4"/>
      </c>
      <c r="AG49" s="137"/>
      <c r="AH49" s="154"/>
      <c r="AI49" s="218"/>
      <c r="AJ49" s="154"/>
      <c r="AK49" s="218"/>
      <c r="AL49" s="154"/>
      <c r="AM49" s="218"/>
      <c r="AN49" s="69"/>
      <c r="AO49" s="154"/>
      <c r="AP49" s="218"/>
      <c r="AQ49" s="154"/>
      <c r="AR49" s="218"/>
      <c r="AS49" s="154"/>
      <c r="AT49" s="218"/>
      <c r="AU49" s="69"/>
      <c r="AV49" s="154"/>
      <c r="AW49" s="218"/>
      <c r="AX49" s="154"/>
      <c r="AY49" s="218"/>
      <c r="AZ49" s="154"/>
      <c r="BA49" s="218"/>
      <c r="BB49" s="69"/>
      <c r="BC49" s="154"/>
      <c r="BD49" s="218"/>
      <c r="BE49" s="154"/>
      <c r="BF49" s="220"/>
      <c r="BG49" s="156"/>
      <c r="BH49" s="220"/>
      <c r="BI49" s="84"/>
      <c r="BJ49" s="156"/>
      <c r="BK49" s="244"/>
      <c r="BL49" s="22">
        <f t="shared" si="5"/>
      </c>
      <c r="BM49" s="159"/>
      <c r="BN49" s="222"/>
      <c r="BO49" s="162"/>
      <c r="BP49" s="222"/>
      <c r="BQ49" s="162"/>
      <c r="BR49" s="72"/>
      <c r="BS49" s="222"/>
      <c r="BT49" s="162"/>
      <c r="BU49" s="222"/>
      <c r="BV49" s="162"/>
      <c r="BW49" s="222"/>
      <c r="BX49" s="162"/>
      <c r="BY49" s="72"/>
      <c r="BZ49" s="222"/>
      <c r="CA49" s="162"/>
      <c r="CB49" s="222"/>
      <c r="CC49" s="162"/>
      <c r="CD49" s="222"/>
      <c r="CE49" s="162"/>
      <c r="CF49" s="72"/>
      <c r="CG49" s="222"/>
      <c r="CH49" s="162"/>
      <c r="CI49" s="222"/>
      <c r="CJ49" s="162"/>
      <c r="CK49" s="222"/>
      <c r="CL49" s="162"/>
      <c r="CM49" s="72"/>
      <c r="CN49" s="222"/>
      <c r="CO49" s="189"/>
      <c r="CP49" s="224"/>
      <c r="CQ49" s="192"/>
    </row>
    <row r="50" spans="1:95" ht="21" customHeight="1">
      <c r="A50" s="249"/>
      <c r="B50" s="250"/>
      <c r="C50" s="255"/>
      <c r="D50" s="301"/>
      <c r="E50" s="251"/>
      <c r="F50" s="252"/>
      <c r="G50" s="337">
        <f t="shared" si="6"/>
      </c>
      <c r="H50" s="338">
        <f t="shared" si="7"/>
      </c>
      <c r="I50" s="267">
        <f t="shared" si="8"/>
        <v>0</v>
      </c>
      <c r="J50" s="332">
        <f t="shared" si="9"/>
        <v>0</v>
      </c>
      <c r="K50" s="271">
        <f t="shared" si="10"/>
        <v>0</v>
      </c>
      <c r="L50" s="271">
        <f t="shared" si="0"/>
        <v>0</v>
      </c>
      <c r="M50" s="209">
        <f t="shared" si="11"/>
        <v>0</v>
      </c>
      <c r="N50" s="210">
        <f t="shared" si="12"/>
        <v>0</v>
      </c>
      <c r="O50" s="274">
        <f t="shared" si="13"/>
        <v>0</v>
      </c>
      <c r="P50" s="334">
        <f t="shared" si="1"/>
        <v>0</v>
      </c>
      <c r="Q50" s="352">
        <f t="shared" si="14"/>
        <v>0</v>
      </c>
      <c r="R50" s="353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si="15"/>
        <v>0</v>
      </c>
      <c r="AA50" s="105">
        <f t="shared" si="16"/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22">
        <f t="shared" si="4"/>
      </c>
      <c r="AG50" s="137"/>
      <c r="AH50" s="154"/>
      <c r="AI50" s="218"/>
      <c r="AJ50" s="154"/>
      <c r="AK50" s="218"/>
      <c r="AL50" s="154"/>
      <c r="AM50" s="218"/>
      <c r="AN50" s="69"/>
      <c r="AO50" s="154"/>
      <c r="AP50" s="218"/>
      <c r="AQ50" s="154"/>
      <c r="AR50" s="218"/>
      <c r="AS50" s="154"/>
      <c r="AT50" s="218"/>
      <c r="AU50" s="69"/>
      <c r="AV50" s="154"/>
      <c r="AW50" s="218"/>
      <c r="AX50" s="154"/>
      <c r="AY50" s="218"/>
      <c r="AZ50" s="154"/>
      <c r="BA50" s="218"/>
      <c r="BB50" s="69"/>
      <c r="BC50" s="154"/>
      <c r="BD50" s="218"/>
      <c r="BE50" s="154"/>
      <c r="BF50" s="218"/>
      <c r="BG50" s="154"/>
      <c r="BH50" s="218"/>
      <c r="BI50" s="69"/>
      <c r="BJ50" s="154"/>
      <c r="BK50" s="243"/>
      <c r="BL50" s="22">
        <f t="shared" si="5"/>
      </c>
      <c r="BM50" s="158"/>
      <c r="BN50" s="219"/>
      <c r="BO50" s="161"/>
      <c r="BP50" s="219"/>
      <c r="BQ50" s="161"/>
      <c r="BR50" s="75"/>
      <c r="BS50" s="219"/>
      <c r="BT50" s="161"/>
      <c r="BU50" s="219"/>
      <c r="BV50" s="161"/>
      <c r="BW50" s="219"/>
      <c r="BX50" s="161"/>
      <c r="BY50" s="75"/>
      <c r="BZ50" s="219"/>
      <c r="CA50" s="161"/>
      <c r="CB50" s="219"/>
      <c r="CC50" s="161"/>
      <c r="CD50" s="219"/>
      <c r="CE50" s="161"/>
      <c r="CF50" s="75"/>
      <c r="CG50" s="219"/>
      <c r="CH50" s="161"/>
      <c r="CI50" s="219"/>
      <c r="CJ50" s="161"/>
      <c r="CK50" s="219"/>
      <c r="CL50" s="161"/>
      <c r="CM50" s="75"/>
      <c r="CN50" s="219"/>
      <c r="CO50" s="189"/>
      <c r="CP50" s="224"/>
      <c r="CQ50" s="192"/>
    </row>
    <row r="51" spans="1:102" s="12" customFormat="1" ht="21" customHeight="1">
      <c r="A51" s="245"/>
      <c r="B51" s="246"/>
      <c r="C51" s="256"/>
      <c r="D51" s="302"/>
      <c r="E51" s="253"/>
      <c r="F51" s="254"/>
      <c r="G51" s="339">
        <f t="shared" si="6"/>
      </c>
      <c r="H51" s="340">
        <f t="shared" si="7"/>
      </c>
      <c r="I51" s="266">
        <f t="shared" si="8"/>
        <v>0</v>
      </c>
      <c r="J51" s="319">
        <f t="shared" si="9"/>
        <v>0</v>
      </c>
      <c r="K51" s="270">
        <f t="shared" si="10"/>
        <v>0</v>
      </c>
      <c r="L51" s="270">
        <f t="shared" si="0"/>
        <v>0</v>
      </c>
      <c r="M51" s="131">
        <f t="shared" si="11"/>
        <v>0</v>
      </c>
      <c r="N51" s="132">
        <f t="shared" si="12"/>
        <v>0</v>
      </c>
      <c r="O51" s="273">
        <f t="shared" si="13"/>
        <v>0</v>
      </c>
      <c r="P51" s="333">
        <f t="shared" si="1"/>
        <v>0</v>
      </c>
      <c r="Q51" s="352">
        <f t="shared" si="14"/>
        <v>0</v>
      </c>
      <c r="R51" s="353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15"/>
        <v>0</v>
      </c>
      <c r="AA51" s="105">
        <f t="shared" si="16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22">
        <f t="shared" si="4"/>
      </c>
      <c r="AG51" s="137"/>
      <c r="AH51" s="154"/>
      <c r="AI51" s="218"/>
      <c r="AJ51" s="154"/>
      <c r="AK51" s="218"/>
      <c r="AL51" s="154"/>
      <c r="AM51" s="218"/>
      <c r="AN51" s="69"/>
      <c r="AO51" s="154"/>
      <c r="AP51" s="218"/>
      <c r="AQ51" s="154"/>
      <c r="AR51" s="218"/>
      <c r="AS51" s="154"/>
      <c r="AT51" s="218"/>
      <c r="AU51" s="69"/>
      <c r="AV51" s="154"/>
      <c r="AW51" s="218"/>
      <c r="AX51" s="154"/>
      <c r="AY51" s="218"/>
      <c r="AZ51" s="154"/>
      <c r="BA51" s="218"/>
      <c r="BB51" s="69"/>
      <c r="BC51" s="154"/>
      <c r="BD51" s="218"/>
      <c r="BE51" s="154"/>
      <c r="BF51" s="218"/>
      <c r="BG51" s="154"/>
      <c r="BH51" s="218"/>
      <c r="BI51" s="69"/>
      <c r="BJ51" s="154"/>
      <c r="BK51" s="243"/>
      <c r="BL51" s="22">
        <f t="shared" si="5"/>
      </c>
      <c r="BM51" s="158"/>
      <c r="BN51" s="219"/>
      <c r="BO51" s="161"/>
      <c r="BP51" s="219"/>
      <c r="BQ51" s="161"/>
      <c r="BR51" s="75"/>
      <c r="BS51" s="219"/>
      <c r="BT51" s="161"/>
      <c r="BU51" s="219"/>
      <c r="BV51" s="161"/>
      <c r="BW51" s="219"/>
      <c r="BX51" s="161"/>
      <c r="BY51" s="75"/>
      <c r="BZ51" s="219"/>
      <c r="CA51" s="161"/>
      <c r="CB51" s="219"/>
      <c r="CC51" s="161"/>
      <c r="CD51" s="219"/>
      <c r="CE51" s="161"/>
      <c r="CF51" s="75"/>
      <c r="CG51" s="219"/>
      <c r="CH51" s="161"/>
      <c r="CI51" s="219"/>
      <c r="CJ51" s="161"/>
      <c r="CK51" s="219"/>
      <c r="CL51" s="161"/>
      <c r="CM51" s="75"/>
      <c r="CN51" s="219"/>
      <c r="CO51" s="189"/>
      <c r="CP51" s="224"/>
      <c r="CQ51" s="192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37">
        <f t="shared" si="6"/>
      </c>
      <c r="H52" s="338">
        <f t="shared" si="7"/>
      </c>
      <c r="I52" s="268">
        <f t="shared" si="8"/>
        <v>0</v>
      </c>
      <c r="J52" s="332">
        <f t="shared" si="9"/>
        <v>0</v>
      </c>
      <c r="K52" s="271">
        <f t="shared" si="10"/>
        <v>0</v>
      </c>
      <c r="L52" s="271">
        <f t="shared" si="0"/>
        <v>0</v>
      </c>
      <c r="M52" s="209">
        <f t="shared" si="11"/>
        <v>0</v>
      </c>
      <c r="N52" s="210">
        <f t="shared" si="12"/>
        <v>0</v>
      </c>
      <c r="O52" s="274">
        <f t="shared" si="13"/>
        <v>0</v>
      </c>
      <c r="P52" s="334">
        <f t="shared" si="1"/>
        <v>0</v>
      </c>
      <c r="Q52" s="352">
        <f t="shared" si="14"/>
        <v>0</v>
      </c>
      <c r="R52" s="353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15"/>
        <v>0</v>
      </c>
      <c r="AA52" s="105">
        <f t="shared" si="16"/>
        <v>0</v>
      </c>
      <c r="AB52" s="104">
        <f t="shared" si="3"/>
        <v>0</v>
      </c>
      <c r="AC52" s="110">
        <f t="shared" si="3"/>
        <v>0</v>
      </c>
      <c r="AD52" s="110">
        <f t="shared" si="3"/>
        <v>0</v>
      </c>
      <c r="AE52" s="111">
        <f t="shared" si="3"/>
        <v>0</v>
      </c>
      <c r="AF52" s="22">
        <f t="shared" si="4"/>
      </c>
      <c r="AG52" s="137"/>
      <c r="AH52" s="154"/>
      <c r="AI52" s="218"/>
      <c r="AJ52" s="154"/>
      <c r="AK52" s="218"/>
      <c r="AL52" s="154"/>
      <c r="AM52" s="218"/>
      <c r="AN52" s="69"/>
      <c r="AO52" s="154"/>
      <c r="AP52" s="218"/>
      <c r="AQ52" s="154"/>
      <c r="AR52" s="218"/>
      <c r="AS52" s="154"/>
      <c r="AT52" s="218"/>
      <c r="AU52" s="69"/>
      <c r="AV52" s="154"/>
      <c r="AW52" s="218"/>
      <c r="AX52" s="154"/>
      <c r="AY52" s="218"/>
      <c r="AZ52" s="154"/>
      <c r="BA52" s="218"/>
      <c r="BB52" s="69"/>
      <c r="BC52" s="154"/>
      <c r="BD52" s="218"/>
      <c r="BE52" s="154"/>
      <c r="BF52" s="218"/>
      <c r="BG52" s="154"/>
      <c r="BH52" s="218"/>
      <c r="BI52" s="69"/>
      <c r="BJ52" s="154"/>
      <c r="BK52" s="243"/>
      <c r="BL52" s="22">
        <f t="shared" si="5"/>
      </c>
      <c r="BM52" s="158"/>
      <c r="BN52" s="219"/>
      <c r="BO52" s="161"/>
      <c r="BP52" s="219"/>
      <c r="BQ52" s="161"/>
      <c r="BR52" s="75"/>
      <c r="BS52" s="219"/>
      <c r="BT52" s="161"/>
      <c r="BU52" s="219"/>
      <c r="BV52" s="161"/>
      <c r="BW52" s="219"/>
      <c r="BX52" s="161"/>
      <c r="BY52" s="75"/>
      <c r="BZ52" s="219"/>
      <c r="CA52" s="161"/>
      <c r="CB52" s="219"/>
      <c r="CC52" s="161"/>
      <c r="CD52" s="219"/>
      <c r="CE52" s="161"/>
      <c r="CF52" s="75"/>
      <c r="CG52" s="219"/>
      <c r="CH52" s="161"/>
      <c r="CI52" s="219"/>
      <c r="CJ52" s="161"/>
      <c r="CK52" s="219"/>
      <c r="CL52" s="161"/>
      <c r="CM52" s="75"/>
      <c r="CN52" s="219"/>
      <c r="CO52" s="189"/>
      <c r="CP52" s="224"/>
      <c r="CQ52" s="192"/>
      <c r="CX52" s="12"/>
    </row>
    <row r="53" spans="1:95" ht="6.75" customHeight="1" thickBot="1">
      <c r="A53" s="23"/>
      <c r="B53" s="24"/>
      <c r="C53" s="41"/>
      <c r="D53" s="25"/>
      <c r="E53" s="42"/>
      <c r="F53" s="26"/>
      <c r="G53" s="27"/>
      <c r="H53" s="27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206"/>
      <c r="H54" s="206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0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>SUM(Z23:Z53)</f>
        <v>0</v>
      </c>
      <c r="AA54" s="126">
        <f t="shared" si="28"/>
        <v>0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 aca="true" t="shared" si="29" ref="AG54:BK54"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 t="shared" si="29"/>
      </c>
      <c r="AI54" s="135">
        <f t="shared" si="29"/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 t="shared" si="29"/>
      </c>
      <c r="AP54" s="135">
        <f t="shared" si="29"/>
      </c>
      <c r="AQ54" s="135">
        <f t="shared" si="29"/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 t="shared" si="29"/>
      </c>
      <c r="BD54" s="135">
        <f t="shared" si="29"/>
      </c>
      <c r="BE54" s="135">
        <f t="shared" si="29"/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 t="shared" si="29"/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195"/>
      <c r="H55" s="195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>
        <f>IF(COUNTIF(AG54:BK54,"X")=0,"","ERREUR DE VALEUR DANS LA COLONNE AVEC X")</f>
      </c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>
        <f>IF(COUNTIF(BM54:CQ54,"X")=0,"","ERREUR DE VALEUR DANS LA COLONNE AVEC X")</f>
      </c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195"/>
      <c r="H56" s="195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195"/>
      <c r="H57" s="195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="3" customFormat="1" ht="13.5" hidden="1">
      <c r="A64" s="3" t="s">
        <v>83</v>
      </c>
    </row>
    <row r="65" s="3" customFormat="1" ht="13.5" hidden="1">
      <c r="A65" s="3" t="s">
        <v>88</v>
      </c>
    </row>
    <row r="66" s="3" customFormat="1" ht="13.5" hidden="1">
      <c r="A66" s="3" t="s">
        <v>84</v>
      </c>
    </row>
    <row r="67" s="3" customFormat="1" ht="13.5" hidden="1">
      <c r="A67" s="3" t="s">
        <v>85</v>
      </c>
    </row>
    <row r="68" s="3" customFormat="1" ht="13.5" hidden="1">
      <c r="A68" s="3" t="s">
        <v>86</v>
      </c>
    </row>
    <row r="69" s="3" customFormat="1" ht="13.5" hidden="1">
      <c r="A69" s="3" t="s">
        <v>87</v>
      </c>
    </row>
  </sheetData>
  <sheetProtection password="C176" sheet="1" selectLockedCells="1" sort="0"/>
  <mergeCells count="132">
    <mergeCell ref="AH12:AK12"/>
    <mergeCell ref="AM12:AR12"/>
    <mergeCell ref="BN12:BQ12"/>
    <mergeCell ref="BS12:BX12"/>
    <mergeCell ref="A10:C10"/>
    <mergeCell ref="E9:R9"/>
    <mergeCell ref="AH10:AQ10"/>
    <mergeCell ref="BN10:BW10"/>
    <mergeCell ref="E11:F11"/>
    <mergeCell ref="J11:N11"/>
    <mergeCell ref="A5:B5"/>
    <mergeCell ref="F5:R5"/>
    <mergeCell ref="AH5:AT5"/>
    <mergeCell ref="BN5:BZ5"/>
    <mergeCell ref="F6:R6"/>
    <mergeCell ref="AH6:AT6"/>
    <mergeCell ref="BN6:BZ6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A14:C14"/>
    <mergeCell ref="E14:F14"/>
    <mergeCell ref="P14:R14"/>
    <mergeCell ref="K14:O14"/>
    <mergeCell ref="G10:I10"/>
    <mergeCell ref="G11:I11"/>
    <mergeCell ref="G12:L12"/>
    <mergeCell ref="M12:R12"/>
    <mergeCell ref="A11:C11"/>
    <mergeCell ref="D11:D14"/>
    <mergeCell ref="A12:C12"/>
    <mergeCell ref="A13:C13"/>
    <mergeCell ref="E13:F13"/>
    <mergeCell ref="P13:R13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AB20:AE20"/>
    <mergeCell ref="D21:F21"/>
    <mergeCell ref="I21:J21"/>
    <mergeCell ref="Z20:Z22"/>
    <mergeCell ref="K21:K22"/>
    <mergeCell ref="L21:L22"/>
    <mergeCell ref="M21:P21"/>
    <mergeCell ref="Q21:R21"/>
    <mergeCell ref="Q22:R22"/>
    <mergeCell ref="Q23:R23"/>
    <mergeCell ref="AH19:AN19"/>
    <mergeCell ref="I20:P20"/>
    <mergeCell ref="Q20:R20"/>
    <mergeCell ref="S20:U20"/>
    <mergeCell ref="V20:Y20"/>
    <mergeCell ref="AA20:AA22"/>
    <mergeCell ref="Q24:R24"/>
    <mergeCell ref="Q25:R25"/>
    <mergeCell ref="Q26:R26"/>
    <mergeCell ref="Q28:R28"/>
    <mergeCell ref="Q29:R29"/>
    <mergeCell ref="Q27:R27"/>
    <mergeCell ref="Q32:R32"/>
    <mergeCell ref="Q33:R33"/>
    <mergeCell ref="Q34:R34"/>
    <mergeCell ref="Q35:R35"/>
    <mergeCell ref="Q44:R44"/>
    <mergeCell ref="Q45:R45"/>
    <mergeCell ref="Q41:R41"/>
    <mergeCell ref="Q42:R42"/>
    <mergeCell ref="Q43:R43"/>
    <mergeCell ref="Q38:R38"/>
    <mergeCell ref="AK55:AK56"/>
    <mergeCell ref="BZ57:CD57"/>
    <mergeCell ref="CE57:CG57"/>
    <mergeCell ref="AP55:AS55"/>
    <mergeCell ref="BM55:BO55"/>
    <mergeCell ref="BP55:BP56"/>
    <mergeCell ref="BQ55:BQ56"/>
    <mergeCell ref="BR55:BU55"/>
    <mergeCell ref="BV55:BY55"/>
    <mergeCell ref="G21:G22"/>
    <mergeCell ref="I57:J57"/>
    <mergeCell ref="AT57:AX57"/>
    <mergeCell ref="Q36:R36"/>
    <mergeCell ref="Q37:R37"/>
    <mergeCell ref="Q30:R30"/>
    <mergeCell ref="Q31:R31"/>
    <mergeCell ref="Q54:R55"/>
    <mergeCell ref="AG55:AI55"/>
    <mergeCell ref="AJ55:AJ56"/>
    <mergeCell ref="AL55:AO55"/>
    <mergeCell ref="Q39:R39"/>
    <mergeCell ref="Q40:R40"/>
    <mergeCell ref="O54:P55"/>
    <mergeCell ref="G13:O13"/>
    <mergeCell ref="G14:J14"/>
    <mergeCell ref="G15:R15"/>
    <mergeCell ref="G16:R16"/>
    <mergeCell ref="G17:I17"/>
    <mergeCell ref="G18:I18"/>
    <mergeCell ref="E10:F10"/>
    <mergeCell ref="H21:H22"/>
    <mergeCell ref="Q46:R46"/>
    <mergeCell ref="AY57:BA57"/>
    <mergeCell ref="Q50:R50"/>
    <mergeCell ref="Q51:R51"/>
    <mergeCell ref="Q52:R52"/>
    <mergeCell ref="Q47:R47"/>
    <mergeCell ref="Q48:R48"/>
    <mergeCell ref="Q49:R49"/>
    <mergeCell ref="J10:N10"/>
    <mergeCell ref="O56:R57"/>
    <mergeCell ref="A1:R1"/>
    <mergeCell ref="A2:R2"/>
    <mergeCell ref="A19:C19"/>
    <mergeCell ref="A17:C17"/>
    <mergeCell ref="E17:F17"/>
    <mergeCell ref="Q17:R17"/>
    <mergeCell ref="A3:B3"/>
    <mergeCell ref="F3:R4"/>
  </mergeCells>
  <dataValidations count="1"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69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356" t="s">
        <v>90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 ht="31.5" customHeight="1">
      <c r="A2" s="358" t="s">
        <v>92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09" ht="16.5" customHeight="1">
      <c r="A3" s="369"/>
      <c r="B3" s="369"/>
      <c r="F3" s="410">
        <f>IF(A5="","",LOOKUP($A$5,CR$6:CR$14,CS6:CS14))</f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01" t="s">
        <v>74</v>
      </c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BL3" s="40"/>
      <c r="BN3" s="400" t="s">
        <v>74</v>
      </c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DE3" s="2"/>
    </row>
    <row r="4" spans="1:78" ht="16.5" customHeight="1">
      <c r="A4" s="367" t="s">
        <v>91</v>
      </c>
      <c r="B4" s="367"/>
      <c r="C4" s="145" t="s">
        <v>73</v>
      </c>
      <c r="D4" s="145" t="s">
        <v>7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7" t="s">
        <v>91</v>
      </c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L4" s="147" t="s">
        <v>91</v>
      </c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</row>
    <row r="5" spans="1:100" ht="30.75" customHeight="1">
      <c r="A5" s="492">
        <f>IF('janvier-février'!A5="","",'janvier-février'!A5)</f>
      </c>
      <c r="B5" s="492"/>
      <c r="C5" s="342"/>
      <c r="D5" s="343"/>
      <c r="F5" s="411">
        <f>IF(A5="","",LOOKUP($A$5,CR$6:CR$14,CT6:CT14))</f>
      </c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64">
        <f>IF(A5="","",A5)</f>
      </c>
      <c r="AH5" s="405">
        <f>IF(A10="","",A10)</f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BD5" s="5"/>
      <c r="BL5" s="164">
        <f>IF(A5="","",A5)</f>
      </c>
      <c r="BN5" s="402">
        <f>IF(A10="","",A10)</f>
      </c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J5" s="5"/>
      <c r="CS5" s="6"/>
      <c r="CT5" s="6"/>
      <c r="CU5" s="7"/>
      <c r="CV5" s="7"/>
    </row>
    <row r="6" spans="6:102" ht="26.25" customHeight="1">
      <c r="F6" s="411">
        <f>IF(A5="","",LOOKUP($A$5,CR$6:CR$14,CU$6:CU$14))</f>
      </c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H6" s="405">
        <f>IF(A11="","",A11)</f>
      </c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BN6" s="402">
        <f>IF(A11="","",A11)</f>
      </c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11">
        <f>IF(A5="","",IF(LOOKUP($A$5,CR$6:CR$14,CV$6:CV$14)="","",LOOKUP($A$5,CR$6:CR$14,CV$6:CV$14)))</f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  <c r="AH7" s="405">
        <f>IF(A12="","",A12)</f>
      </c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BG7" s="5"/>
      <c r="BH7" s="5"/>
      <c r="BL7" s="4"/>
      <c r="BN7" s="402">
        <f>IF(A12="","",A12)</f>
      </c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4" t="s">
        <v>74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  <c r="AH8" s="404">
        <f>IF(A13="","",A13)</f>
      </c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BG8" s="5"/>
      <c r="BH8" s="5"/>
      <c r="BL8" s="4"/>
      <c r="BN8" s="403">
        <f>IF(AI13="","",AI13)</f>
      </c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367" t="s">
        <v>75</v>
      </c>
      <c r="B9" s="367"/>
      <c r="C9" s="367"/>
      <c r="E9" s="412" t="s">
        <v>28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171"/>
      <c r="AI9" s="181"/>
      <c r="AJ9" s="181"/>
      <c r="AK9" s="181"/>
      <c r="AL9" s="181"/>
      <c r="AM9" s="181"/>
      <c r="AN9" s="181"/>
      <c r="AO9" s="181"/>
      <c r="AP9" s="181"/>
      <c r="AQ9" s="181"/>
      <c r="AR9" s="9"/>
      <c r="AS9" s="9"/>
      <c r="AT9" s="9"/>
      <c r="BL9" s="4"/>
      <c r="BN9" s="163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81">
        <f>IF('janvier-février'!A10="","",'janvier-février'!A10)</f>
      </c>
      <c r="B10" s="482"/>
      <c r="C10" s="483"/>
      <c r="D10" s="9"/>
      <c r="E10" s="415" t="s">
        <v>52</v>
      </c>
      <c r="F10" s="374"/>
      <c r="G10" s="347" t="s">
        <v>35</v>
      </c>
      <c r="H10" s="348"/>
      <c r="I10" s="348"/>
      <c r="J10" s="423"/>
      <c r="K10" s="423"/>
      <c r="L10" s="423"/>
      <c r="M10" s="423"/>
      <c r="N10" s="423"/>
      <c r="O10" s="305" t="s">
        <v>34</v>
      </c>
      <c r="P10" s="306"/>
      <c r="Q10" s="55"/>
      <c r="R10" s="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171"/>
      <c r="AS10" s="171"/>
      <c r="AT10" s="177"/>
      <c r="BF10" s="11"/>
      <c r="BG10" s="11"/>
      <c r="BH10" s="11"/>
      <c r="BI10" s="11"/>
      <c r="BJ10" s="11"/>
      <c r="BL10" s="4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93">
        <f>IF('janvier-février'!A11="","",'janvier-février'!A11)</f>
      </c>
      <c r="B11" s="494"/>
      <c r="C11" s="495"/>
      <c r="D11" s="496"/>
      <c r="E11" s="373" t="s">
        <v>45</v>
      </c>
      <c r="F11" s="374"/>
      <c r="G11" s="347" t="s">
        <v>35</v>
      </c>
      <c r="H11" s="348"/>
      <c r="I11" s="348"/>
      <c r="J11" s="423"/>
      <c r="K11" s="423"/>
      <c r="L11" s="423"/>
      <c r="M11" s="423"/>
      <c r="N11" s="423"/>
      <c r="O11" s="305" t="s">
        <v>34</v>
      </c>
      <c r="P11" s="306"/>
      <c r="Q11" s="55"/>
      <c r="R11" s="56"/>
      <c r="AH11" s="182" t="s">
        <v>73</v>
      </c>
      <c r="AI11" s="9"/>
      <c r="AJ11" s="9"/>
      <c r="AK11" s="9"/>
      <c r="AL11" s="9"/>
      <c r="AM11" s="171" t="s">
        <v>7</v>
      </c>
      <c r="AN11" s="9"/>
      <c r="AO11" s="9"/>
      <c r="AP11" s="9"/>
      <c r="AQ11" s="9"/>
      <c r="AR11" s="9"/>
      <c r="AS11" s="183"/>
      <c r="AT11" s="183"/>
      <c r="AU11" s="148"/>
      <c r="BM11" s="9"/>
      <c r="BN11" s="171" t="s">
        <v>73</v>
      </c>
      <c r="BO11" s="171"/>
      <c r="BP11" s="171"/>
      <c r="BQ11" s="171"/>
      <c r="BR11" s="169"/>
      <c r="BS11" s="163" t="s">
        <v>7</v>
      </c>
      <c r="BT11" s="169"/>
      <c r="BU11" s="169"/>
      <c r="BV11" s="170"/>
      <c r="BW11" s="170"/>
      <c r="BX11" s="170"/>
      <c r="BY11" s="170"/>
      <c r="BZ11" s="170"/>
      <c r="CA11" s="177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84">
        <f>IF('janvier-février'!A12="","",'janvier-février'!A12)</f>
      </c>
      <c r="B12" s="485"/>
      <c r="C12" s="486"/>
      <c r="D12" s="496"/>
      <c r="E12" s="52" t="s">
        <v>48</v>
      </c>
      <c r="F12" s="51" t="s">
        <v>46</v>
      </c>
      <c r="G12" s="391" t="s">
        <v>47</v>
      </c>
      <c r="H12" s="392"/>
      <c r="I12" s="392"/>
      <c r="J12" s="392"/>
      <c r="K12" s="392"/>
      <c r="L12" s="393"/>
      <c r="M12" s="391" t="s">
        <v>118</v>
      </c>
      <c r="N12" s="426"/>
      <c r="O12" s="426"/>
      <c r="P12" s="426"/>
      <c r="Q12" s="426"/>
      <c r="R12" s="427"/>
      <c r="AH12" s="424">
        <f>IF(C5="","",C5)</f>
      </c>
      <c r="AI12" s="425"/>
      <c r="AJ12" s="425"/>
      <c r="AK12" s="425"/>
      <c r="AL12" s="184"/>
      <c r="AM12" s="409">
        <f>IF(D5="","",D5)</f>
      </c>
      <c r="AN12" s="409"/>
      <c r="AO12" s="409"/>
      <c r="AP12" s="409"/>
      <c r="AQ12" s="409"/>
      <c r="AR12" s="409"/>
      <c r="AS12" s="9"/>
      <c r="AT12" s="9"/>
      <c r="BM12" s="9"/>
      <c r="BN12" s="406">
        <f>IF(C5="","",C5)</f>
      </c>
      <c r="BO12" s="407"/>
      <c r="BP12" s="407"/>
      <c r="BQ12" s="407"/>
      <c r="BR12" s="177"/>
      <c r="BS12" s="408">
        <f>IF(D5="","",D5)</f>
      </c>
      <c r="BT12" s="408"/>
      <c r="BU12" s="408"/>
      <c r="BV12" s="408"/>
      <c r="BW12" s="408"/>
      <c r="BX12" s="408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87">
        <f>IF('janvier-février'!A13="","",'janvier-février'!A13)</f>
      </c>
      <c r="B13" s="500"/>
      <c r="C13" s="501"/>
      <c r="D13" s="496"/>
      <c r="E13" s="394" t="s">
        <v>27</v>
      </c>
      <c r="F13" s="434"/>
      <c r="G13" s="394" t="s">
        <v>40</v>
      </c>
      <c r="H13" s="395"/>
      <c r="I13" s="395"/>
      <c r="J13" s="395"/>
      <c r="K13" s="395"/>
      <c r="L13" s="395"/>
      <c r="M13" s="395"/>
      <c r="N13" s="395"/>
      <c r="O13" s="396"/>
      <c r="P13" s="394" t="s">
        <v>0</v>
      </c>
      <c r="Q13" s="433"/>
      <c r="R13" s="43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5"/>
      <c r="BO13" s="165"/>
      <c r="BP13" s="165"/>
      <c r="BQ13" s="166"/>
      <c r="BR13" s="173"/>
      <c r="BS13" s="174"/>
      <c r="BT13" s="174"/>
      <c r="BU13" s="174"/>
      <c r="BV13" s="178"/>
      <c r="BW13" s="165"/>
      <c r="BX13" s="165"/>
      <c r="BY13" s="165"/>
      <c r="BZ13" s="166"/>
      <c r="CA13" s="175"/>
      <c r="CB13" s="175"/>
      <c r="CC13" s="175"/>
      <c r="CD13" s="175"/>
      <c r="CE13" s="175"/>
      <c r="CF13" s="175"/>
      <c r="CG13" s="178"/>
      <c r="CH13" s="178"/>
      <c r="CI13" s="178"/>
      <c r="CJ13" s="177"/>
      <c r="CK13" s="177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389" t="s">
        <v>76</v>
      </c>
      <c r="B14" s="390"/>
      <c r="C14" s="390"/>
      <c r="D14" s="496"/>
      <c r="E14" s="375">
        <v>3635000000</v>
      </c>
      <c r="F14" s="376"/>
      <c r="G14" s="397" t="str">
        <f>IF(A5="","CC",LOOKUP($A5,CR$6:CR$14,CW$6:CW$14))</f>
        <v>CC</v>
      </c>
      <c r="H14" s="398"/>
      <c r="I14" s="398"/>
      <c r="J14" s="399"/>
      <c r="K14" s="435" t="str">
        <f>IF(A5="","OI",LOOKUP($A5,CR$6:CR$14,CX$6:CX$14))</f>
        <v>OI</v>
      </c>
      <c r="L14" s="436"/>
      <c r="M14" s="436"/>
      <c r="N14" s="436"/>
      <c r="O14" s="436"/>
      <c r="P14" s="377">
        <f>Q54</f>
        <v>0</v>
      </c>
      <c r="Q14" s="378"/>
      <c r="R14" s="379"/>
      <c r="AH14" s="76"/>
      <c r="AL14" s="3"/>
      <c r="BM14" s="9"/>
      <c r="BN14" s="179"/>
      <c r="BO14" s="177"/>
      <c r="BP14" s="177"/>
      <c r="BQ14" s="177"/>
      <c r="BR14" s="178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97">
        <f>IF('janvier-février'!A15="","",'janvier-février'!A15)</f>
      </c>
      <c r="B15" s="498"/>
      <c r="C15" s="499"/>
      <c r="D15" s="307"/>
      <c r="E15" s="416" t="s">
        <v>41</v>
      </c>
      <c r="F15" s="417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AH15" s="466"/>
      <c r="AI15" s="466"/>
      <c r="AJ15" s="466"/>
      <c r="AK15" s="466"/>
      <c r="AL15" s="466"/>
      <c r="AM15" s="466"/>
      <c r="AN15" s="359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80"/>
      <c r="CJ15" s="180"/>
      <c r="CK15" s="180"/>
      <c r="CL15" s="168"/>
      <c r="CM15"/>
      <c r="CN15"/>
      <c r="CO15"/>
      <c r="CP15"/>
      <c r="CQ15"/>
      <c r="CY15" s="50"/>
    </row>
    <row r="16" spans="1:103" ht="25.5" customHeight="1">
      <c r="A16" s="418" t="s">
        <v>79</v>
      </c>
      <c r="B16" s="418"/>
      <c r="C16" s="418"/>
      <c r="D16" s="196"/>
      <c r="E16" s="416" t="s">
        <v>42</v>
      </c>
      <c r="F16" s="417"/>
      <c r="G16" s="344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AH16" s="473"/>
      <c r="AI16" s="473"/>
      <c r="AJ16" s="473"/>
      <c r="AK16" s="473"/>
      <c r="AL16" s="473"/>
      <c r="AM16" s="473"/>
      <c r="AN16" s="473"/>
      <c r="AO16" s="77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6"/>
      <c r="BO16" s="176"/>
      <c r="BP16" s="176"/>
      <c r="BQ16" s="176"/>
      <c r="BR16" s="176"/>
      <c r="BS16" s="176"/>
      <c r="BT16" s="176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68"/>
      <c r="CM16" s="78"/>
      <c r="CN16" s="78"/>
      <c r="CO16" s="78"/>
      <c r="CP16"/>
      <c r="CQ16"/>
      <c r="CY16" s="50"/>
    </row>
    <row r="17" spans="1:103" ht="25.5" customHeight="1">
      <c r="A17" s="497" t="str">
        <f>IF('janvier-février'!A17="","",'janvier-février'!A17)</f>
        <v>CH</v>
      </c>
      <c r="B17" s="498"/>
      <c r="C17" s="499"/>
      <c r="D17" s="307"/>
      <c r="E17" s="416" t="s">
        <v>43</v>
      </c>
      <c r="F17" s="417"/>
      <c r="G17" s="347" t="s">
        <v>35</v>
      </c>
      <c r="H17" s="348"/>
      <c r="I17" s="348"/>
      <c r="J17" s="54"/>
      <c r="K17" s="54"/>
      <c r="L17" s="54"/>
      <c r="M17" s="54"/>
      <c r="N17" s="54"/>
      <c r="O17" s="305" t="s">
        <v>34</v>
      </c>
      <c r="P17" s="306"/>
      <c r="Q17" s="442"/>
      <c r="R17" s="44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473"/>
      <c r="AI17" s="473"/>
      <c r="AJ17" s="473"/>
      <c r="AK17" s="473"/>
      <c r="AL17" s="473"/>
      <c r="AM17" s="473"/>
      <c r="AN17" s="473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6"/>
      <c r="BO17" s="176"/>
      <c r="BP17" s="176"/>
      <c r="BQ17" s="176"/>
      <c r="BR17" s="176"/>
      <c r="BS17" s="176"/>
      <c r="BT17" s="176"/>
      <c r="BU17" s="180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67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229"/>
      <c r="B18" s="146"/>
      <c r="E18" s="453" t="s">
        <v>44</v>
      </c>
      <c r="F18" s="417"/>
      <c r="G18" s="347" t="s">
        <v>35</v>
      </c>
      <c r="H18" s="348"/>
      <c r="I18" s="348"/>
      <c r="J18" s="54"/>
      <c r="K18" s="54"/>
      <c r="L18" s="54"/>
      <c r="M18" s="54"/>
      <c r="N18" s="54"/>
      <c r="O18" s="305" t="s">
        <v>34</v>
      </c>
      <c r="P18" s="306"/>
      <c r="Q18" s="462"/>
      <c r="R18" s="46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466"/>
      <c r="AI18" s="466"/>
      <c r="AJ18" s="466"/>
      <c r="AK18" s="466"/>
      <c r="AL18" s="466"/>
      <c r="AM18" s="466"/>
      <c r="AN18" s="466"/>
      <c r="AO18" s="77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67"/>
      <c r="CM18" s="77"/>
      <c r="CN18" s="77"/>
      <c r="CO18" s="77"/>
      <c r="CP18" s="77"/>
      <c r="CQ18" s="77"/>
      <c r="CY18" s="50"/>
    </row>
    <row r="19" spans="1:103" ht="25.5" customHeight="1" thickBot="1">
      <c r="A19" s="429"/>
      <c r="B19" s="429"/>
      <c r="C19" s="429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466"/>
      <c r="AI19" s="466"/>
      <c r="AJ19" s="466"/>
      <c r="AK19" s="466"/>
      <c r="AL19" s="466"/>
      <c r="AM19" s="466"/>
      <c r="AN19" s="359"/>
      <c r="AO19" s="77"/>
      <c r="AP19" s="77"/>
      <c r="AQ19" s="77"/>
      <c r="AR19" s="77"/>
      <c r="AS19" s="77"/>
      <c r="AT19" s="77"/>
      <c r="AU19" s="77"/>
      <c r="AV19" s="77"/>
      <c r="AW19" s="77"/>
      <c r="AX19"/>
      <c r="AY19"/>
      <c r="AZ19"/>
      <c r="BA19"/>
      <c r="BB19"/>
      <c r="BC19" s="77"/>
      <c r="BD19"/>
      <c r="BE19"/>
      <c r="BF19"/>
      <c r="BG19"/>
      <c r="BH19"/>
      <c r="BI19"/>
      <c r="BJ19"/>
      <c r="BK19"/>
      <c r="BL19" s="18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50"/>
      <c r="CD19" s="150"/>
      <c r="CE19" s="150"/>
      <c r="CF19" s="150"/>
      <c r="CG19" s="150"/>
      <c r="CH19" s="150"/>
      <c r="CI19" s="150"/>
      <c r="CJ19" s="150"/>
      <c r="CK19" s="150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439" t="s">
        <v>32</v>
      </c>
      <c r="J20" s="440"/>
      <c r="K20" s="440"/>
      <c r="L20" s="440"/>
      <c r="M20" s="440"/>
      <c r="N20" s="440"/>
      <c r="O20" s="440"/>
      <c r="P20" s="441"/>
      <c r="Q20" s="464">
        <v>2024</v>
      </c>
      <c r="R20" s="465"/>
      <c r="S20" s="430" t="s">
        <v>63</v>
      </c>
      <c r="T20" s="431"/>
      <c r="U20" s="432"/>
      <c r="V20" s="430" t="s">
        <v>64</v>
      </c>
      <c r="W20" s="431"/>
      <c r="X20" s="431"/>
      <c r="Y20" s="432"/>
      <c r="Z20" s="471" t="s">
        <v>65</v>
      </c>
      <c r="AA20" s="471" t="s">
        <v>100</v>
      </c>
      <c r="AB20" s="430" t="s">
        <v>66</v>
      </c>
      <c r="AC20" s="431"/>
      <c r="AD20" s="431"/>
      <c r="AE20" s="432"/>
      <c r="AF20" s="64" t="s">
        <v>111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112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80"/>
      <c r="B21" s="281"/>
      <c r="C21" s="490" t="s">
        <v>80</v>
      </c>
      <c r="D21" s="478" t="s">
        <v>82</v>
      </c>
      <c r="E21" s="479"/>
      <c r="F21" s="480"/>
      <c r="G21" s="456" t="s">
        <v>131</v>
      </c>
      <c r="H21" s="458" t="s">
        <v>132</v>
      </c>
      <c r="I21" s="451" t="s">
        <v>77</v>
      </c>
      <c r="J21" s="452"/>
      <c r="K21" s="454" t="s">
        <v>102</v>
      </c>
      <c r="L21" s="454" t="s">
        <v>101</v>
      </c>
      <c r="M21" s="449" t="s">
        <v>67</v>
      </c>
      <c r="N21" s="449"/>
      <c r="O21" s="449"/>
      <c r="P21" s="450"/>
      <c r="Q21" s="460" t="s">
        <v>0</v>
      </c>
      <c r="R21" s="461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471"/>
      <c r="AA21" s="471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82" t="s">
        <v>1</v>
      </c>
      <c r="B22" s="283" t="s">
        <v>2</v>
      </c>
      <c r="C22" s="491"/>
      <c r="D22" s="309" t="s">
        <v>81</v>
      </c>
      <c r="E22" s="283" t="s">
        <v>30</v>
      </c>
      <c r="F22" s="284" t="s">
        <v>31</v>
      </c>
      <c r="G22" s="457"/>
      <c r="H22" s="459"/>
      <c r="I22" s="265" t="s">
        <v>26</v>
      </c>
      <c r="J22" s="263" t="s">
        <v>29</v>
      </c>
      <c r="K22" s="455"/>
      <c r="L22" s="455"/>
      <c r="M22" s="129" t="s">
        <v>68</v>
      </c>
      <c r="N22" s="129" t="s">
        <v>69</v>
      </c>
      <c r="O22" s="272" t="s">
        <v>26</v>
      </c>
      <c r="P22" s="130" t="s">
        <v>29</v>
      </c>
      <c r="Q22" s="447" t="s">
        <v>4</v>
      </c>
      <c r="R22" s="448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472"/>
      <c r="AA22" s="472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1">
        <v>1</v>
      </c>
      <c r="AH22" s="217">
        <v>2</v>
      </c>
      <c r="AI22" s="68">
        <v>3</v>
      </c>
      <c r="AJ22" s="153">
        <v>4</v>
      </c>
      <c r="AK22" s="217">
        <v>5</v>
      </c>
      <c r="AL22" s="153">
        <v>6</v>
      </c>
      <c r="AM22" s="217">
        <v>7</v>
      </c>
      <c r="AN22" s="153">
        <v>8</v>
      </c>
      <c r="AO22" s="217">
        <v>9</v>
      </c>
      <c r="AP22" s="68">
        <v>10</v>
      </c>
      <c r="AQ22" s="153">
        <v>11</v>
      </c>
      <c r="AR22" s="217">
        <v>12</v>
      </c>
      <c r="AS22" s="153">
        <v>13</v>
      </c>
      <c r="AT22" s="217">
        <v>14</v>
      </c>
      <c r="AU22" s="153">
        <v>15</v>
      </c>
      <c r="AV22" s="217">
        <v>16</v>
      </c>
      <c r="AW22" s="68">
        <v>17</v>
      </c>
      <c r="AX22" s="153">
        <v>18</v>
      </c>
      <c r="AY22" s="217">
        <v>19</v>
      </c>
      <c r="AZ22" s="153">
        <v>20</v>
      </c>
      <c r="BA22" s="217">
        <v>21</v>
      </c>
      <c r="BB22" s="153">
        <v>22</v>
      </c>
      <c r="BC22" s="217">
        <v>23</v>
      </c>
      <c r="BD22" s="68">
        <v>24</v>
      </c>
      <c r="BE22" s="153">
        <v>25</v>
      </c>
      <c r="BF22" s="217">
        <v>26</v>
      </c>
      <c r="BG22" s="153">
        <v>27</v>
      </c>
      <c r="BH22" s="217">
        <v>28</v>
      </c>
      <c r="BI22" s="153">
        <v>29</v>
      </c>
      <c r="BJ22" s="217">
        <v>30</v>
      </c>
      <c r="BK22" s="242"/>
      <c r="BL22" s="21" t="s">
        <v>36</v>
      </c>
      <c r="BM22" s="239">
        <v>1</v>
      </c>
      <c r="BN22" s="160">
        <v>2</v>
      </c>
      <c r="BO22" s="221">
        <v>3</v>
      </c>
      <c r="BP22" s="160">
        <v>4</v>
      </c>
      <c r="BQ22" s="221">
        <v>5</v>
      </c>
      <c r="BR22" s="160">
        <v>6</v>
      </c>
      <c r="BS22" s="221">
        <v>7</v>
      </c>
      <c r="BT22" s="71">
        <v>8</v>
      </c>
      <c r="BU22" s="160">
        <v>9</v>
      </c>
      <c r="BV22" s="221">
        <v>10</v>
      </c>
      <c r="BW22" s="160">
        <v>11</v>
      </c>
      <c r="BX22" s="221">
        <v>12</v>
      </c>
      <c r="BY22" s="160">
        <v>13</v>
      </c>
      <c r="BZ22" s="221">
        <v>14</v>
      </c>
      <c r="CA22" s="71">
        <v>15</v>
      </c>
      <c r="CB22" s="160">
        <v>16</v>
      </c>
      <c r="CC22" s="221">
        <v>17</v>
      </c>
      <c r="CD22" s="160">
        <v>18</v>
      </c>
      <c r="CE22" s="221">
        <v>19</v>
      </c>
      <c r="CF22" s="160">
        <v>20</v>
      </c>
      <c r="CG22" s="221">
        <v>21</v>
      </c>
      <c r="CH22" s="71">
        <v>22</v>
      </c>
      <c r="CI22" s="160">
        <v>23</v>
      </c>
      <c r="CJ22" s="221">
        <v>24</v>
      </c>
      <c r="CK22" s="160">
        <v>25</v>
      </c>
      <c r="CL22" s="221">
        <v>26</v>
      </c>
      <c r="CM22" s="160">
        <v>27</v>
      </c>
      <c r="CN22" s="221">
        <v>28</v>
      </c>
      <c r="CO22" s="138">
        <v>29</v>
      </c>
      <c r="CP22" s="188">
        <v>30</v>
      </c>
      <c r="CQ22" s="236">
        <v>31</v>
      </c>
    </row>
    <row r="23" spans="1:102" s="12" customFormat="1" ht="21" customHeight="1">
      <c r="A23" s="245"/>
      <c r="B23" s="246"/>
      <c r="C23" s="256"/>
      <c r="D23" s="304"/>
      <c r="E23" s="247"/>
      <c r="F23" s="248"/>
      <c r="G23" s="335">
        <f>IF(COUNTA(AG23:BK23)&gt;0,"O","")</f>
      </c>
      <c r="H23" s="336">
        <f>IF(COUNTA(BM23:CK23)&gt;0,"O","")</f>
      </c>
      <c r="I23" s="266">
        <f>S23*30+T23*45+U23*60</f>
        <v>0</v>
      </c>
      <c r="J23" s="319">
        <f>S23*65+T23*97.5+U23*130</f>
        <v>0</v>
      </c>
      <c r="K23" s="270">
        <f>Z23</f>
        <v>0</v>
      </c>
      <c r="L23" s="270">
        <f aca="true" t="shared" si="0" ref="L23:L52">AA23</f>
        <v>0</v>
      </c>
      <c r="M23" s="131">
        <f>V23+W23+X23+Y23</f>
        <v>0</v>
      </c>
      <c r="N23" s="132">
        <f>AB23+AC23+AD23+AE23</f>
        <v>0</v>
      </c>
      <c r="O23" s="273">
        <f>SUM(M23:N23)*60</f>
        <v>0</v>
      </c>
      <c r="P23" s="333">
        <f aca="true" t="shared" si="1" ref="P23:P52">V23*130+W23*70+X23*50+Y23*40+AB23*65+AC23*46.7+AD23*37.5+AE23*32</f>
        <v>0</v>
      </c>
      <c r="Q23" s="352">
        <f>J23+P23+Z23*130+AA23*195</f>
        <v>0</v>
      </c>
      <c r="R23" s="353"/>
      <c r="S23" s="101">
        <f aca="true" t="shared" si="2" ref="S23:Y40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3" ref="AB23:AE52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>
        <f aca="true" t="shared" si="4" ref="AF23:AF52">IF(OR(A23="",B23=""),"",A23&amp;" "&amp;B23)</f>
      </c>
      <c r="AG23" s="152"/>
      <c r="AH23" s="218"/>
      <c r="AI23" s="69"/>
      <c r="AJ23" s="154"/>
      <c r="AK23" s="218"/>
      <c r="AL23" s="155"/>
      <c r="AM23" s="219"/>
      <c r="AN23" s="155"/>
      <c r="AO23" s="219"/>
      <c r="AP23" s="75"/>
      <c r="AQ23" s="155"/>
      <c r="AR23" s="219"/>
      <c r="AS23" s="155"/>
      <c r="AT23" s="219"/>
      <c r="AU23" s="155"/>
      <c r="AV23" s="219"/>
      <c r="AW23" s="75"/>
      <c r="AX23" s="155"/>
      <c r="AY23" s="219"/>
      <c r="AZ23" s="155"/>
      <c r="BA23" s="218"/>
      <c r="BB23" s="154"/>
      <c r="BC23" s="218"/>
      <c r="BD23" s="69"/>
      <c r="BE23" s="154"/>
      <c r="BF23" s="218"/>
      <c r="BG23" s="154"/>
      <c r="BH23" s="218"/>
      <c r="BI23" s="154"/>
      <c r="BJ23" s="218"/>
      <c r="BK23" s="243"/>
      <c r="BL23" s="62">
        <f aca="true" t="shared" si="5" ref="BL23:BL52">IF(OR(A23="",B23=""),"",A23&amp;" "&amp;B23)</f>
      </c>
      <c r="BM23" s="240"/>
      <c r="BN23" s="161"/>
      <c r="BO23" s="219"/>
      <c r="BP23" s="161"/>
      <c r="BQ23" s="219"/>
      <c r="BR23" s="161"/>
      <c r="BS23" s="219"/>
      <c r="BT23" s="75"/>
      <c r="BU23" s="161"/>
      <c r="BV23" s="219"/>
      <c r="BW23" s="161"/>
      <c r="BX23" s="219"/>
      <c r="BY23" s="161"/>
      <c r="BZ23" s="219"/>
      <c r="CA23" s="75"/>
      <c r="CB23" s="161"/>
      <c r="CC23" s="219"/>
      <c r="CD23" s="161"/>
      <c r="CE23" s="219"/>
      <c r="CF23" s="161"/>
      <c r="CG23" s="219"/>
      <c r="CH23" s="75"/>
      <c r="CI23" s="161"/>
      <c r="CJ23" s="219"/>
      <c r="CK23" s="161"/>
      <c r="CL23" s="219"/>
      <c r="CM23" s="161"/>
      <c r="CN23" s="219"/>
      <c r="CO23" s="139"/>
      <c r="CP23" s="189"/>
      <c r="CQ23" s="237"/>
      <c r="CR23" s="1"/>
      <c r="CS23" s="1"/>
      <c r="CT23" s="1"/>
      <c r="CU23" s="1"/>
      <c r="CV23" s="1"/>
      <c r="CW23" s="1"/>
      <c r="CX23" s="1"/>
    </row>
    <row r="24" spans="1:102" ht="21" customHeight="1">
      <c r="A24" s="249"/>
      <c r="B24" s="250"/>
      <c r="C24" s="255"/>
      <c r="D24" s="301"/>
      <c r="E24" s="251"/>
      <c r="F24" s="252"/>
      <c r="G24" s="337">
        <f aca="true" t="shared" si="6" ref="G24:G52">IF(COUNTA(AG24:BK24)&gt;0,"O","")</f>
      </c>
      <c r="H24" s="338">
        <f aca="true" t="shared" si="7" ref="H24:H52">IF(COUNTA(BM24:CK24)&gt;0,"O","")</f>
      </c>
      <c r="I24" s="267">
        <f aca="true" t="shared" si="8" ref="I24:I52">S24*30+T24*45+U24*60</f>
        <v>0</v>
      </c>
      <c r="J24" s="332">
        <f aca="true" t="shared" si="9" ref="J24:J52">S24*65+T24*97.5+U24*130</f>
        <v>0</v>
      </c>
      <c r="K24" s="271">
        <f aca="true" t="shared" si="10" ref="K24:K52">Z24</f>
        <v>0</v>
      </c>
      <c r="L24" s="271">
        <f t="shared" si="0"/>
        <v>0</v>
      </c>
      <c r="M24" s="209">
        <f aca="true" t="shared" si="11" ref="M24:M52">V24+W24+X24+Y24</f>
        <v>0</v>
      </c>
      <c r="N24" s="210">
        <f aca="true" t="shared" si="12" ref="N24:N52">AB24+AC24+AD24+AE24</f>
        <v>0</v>
      </c>
      <c r="O24" s="274">
        <f aca="true" t="shared" si="13" ref="O24:O52">SUM(M24:N24)*60</f>
        <v>0</v>
      </c>
      <c r="P24" s="334">
        <f t="shared" si="1"/>
        <v>0</v>
      </c>
      <c r="Q24" s="352">
        <f aca="true" t="shared" si="14" ref="Q24:Q52">J24+P24+Z24*130+AA24*195</f>
        <v>0</v>
      </c>
      <c r="R24" s="353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aca="true" t="shared" si="15" ref="Z24:Z52">COUNTIF(AG24:CQ24,"RS")</f>
        <v>0</v>
      </c>
      <c r="AA24" s="105">
        <f aca="true" t="shared" si="16" ref="AA24:AA52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>
        <f t="shared" si="4"/>
      </c>
      <c r="AG24" s="152"/>
      <c r="AH24" s="218"/>
      <c r="AI24" s="69"/>
      <c r="AJ24" s="154"/>
      <c r="AK24" s="218"/>
      <c r="AL24" s="155"/>
      <c r="AM24" s="219"/>
      <c r="AN24" s="155"/>
      <c r="AO24" s="219"/>
      <c r="AP24" s="75"/>
      <c r="AQ24" s="155"/>
      <c r="AR24" s="219"/>
      <c r="AS24" s="155"/>
      <c r="AT24" s="219"/>
      <c r="AU24" s="155"/>
      <c r="AV24" s="219"/>
      <c r="AW24" s="75"/>
      <c r="AX24" s="155"/>
      <c r="AY24" s="219"/>
      <c r="AZ24" s="155"/>
      <c r="BA24" s="218"/>
      <c r="BB24" s="154"/>
      <c r="BC24" s="218"/>
      <c r="BD24" s="69"/>
      <c r="BE24" s="154"/>
      <c r="BF24" s="218"/>
      <c r="BG24" s="154"/>
      <c r="BH24" s="218"/>
      <c r="BI24" s="154"/>
      <c r="BJ24" s="218"/>
      <c r="BK24" s="243"/>
      <c r="BL24" s="62">
        <f t="shared" si="5"/>
      </c>
      <c r="BM24" s="240"/>
      <c r="BN24" s="161"/>
      <c r="BO24" s="219"/>
      <c r="BP24" s="161"/>
      <c r="BQ24" s="219"/>
      <c r="BR24" s="161"/>
      <c r="BS24" s="219"/>
      <c r="BT24" s="75"/>
      <c r="BU24" s="161"/>
      <c r="BV24" s="219"/>
      <c r="BW24" s="161"/>
      <c r="BX24" s="219"/>
      <c r="BY24" s="161"/>
      <c r="BZ24" s="219"/>
      <c r="CA24" s="75"/>
      <c r="CB24" s="161"/>
      <c r="CC24" s="219"/>
      <c r="CD24" s="161"/>
      <c r="CE24" s="219"/>
      <c r="CF24" s="161"/>
      <c r="CG24" s="219"/>
      <c r="CH24" s="75"/>
      <c r="CI24" s="161"/>
      <c r="CJ24" s="219"/>
      <c r="CK24" s="161"/>
      <c r="CL24" s="219"/>
      <c r="CM24" s="161"/>
      <c r="CN24" s="219"/>
      <c r="CO24" s="139"/>
      <c r="CP24" s="189"/>
      <c r="CQ24" s="237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45"/>
      <c r="B25" s="246"/>
      <c r="C25" s="256"/>
      <c r="D25" s="302"/>
      <c r="E25" s="253"/>
      <c r="F25" s="248"/>
      <c r="G25" s="339">
        <f t="shared" si="6"/>
      </c>
      <c r="H25" s="340">
        <f t="shared" si="7"/>
      </c>
      <c r="I25" s="266">
        <f t="shared" si="8"/>
        <v>0</v>
      </c>
      <c r="J25" s="319">
        <f t="shared" si="9"/>
        <v>0</v>
      </c>
      <c r="K25" s="270">
        <f t="shared" si="10"/>
        <v>0</v>
      </c>
      <c r="L25" s="270">
        <f t="shared" si="0"/>
        <v>0</v>
      </c>
      <c r="M25" s="131">
        <f t="shared" si="11"/>
        <v>0</v>
      </c>
      <c r="N25" s="132">
        <f t="shared" si="12"/>
        <v>0</v>
      </c>
      <c r="O25" s="273">
        <f t="shared" si="13"/>
        <v>0</v>
      </c>
      <c r="P25" s="333">
        <f t="shared" si="1"/>
        <v>0</v>
      </c>
      <c r="Q25" s="352">
        <f t="shared" si="14"/>
        <v>0</v>
      </c>
      <c r="R25" s="353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>
        <f t="shared" si="4"/>
      </c>
      <c r="AG25" s="152"/>
      <c r="AH25" s="218"/>
      <c r="AI25" s="69"/>
      <c r="AJ25" s="154"/>
      <c r="AK25" s="218"/>
      <c r="AL25" s="155"/>
      <c r="AM25" s="219"/>
      <c r="AN25" s="155"/>
      <c r="AO25" s="219"/>
      <c r="AP25" s="75"/>
      <c r="AQ25" s="155"/>
      <c r="AR25" s="219"/>
      <c r="AS25" s="155"/>
      <c r="AT25" s="219"/>
      <c r="AU25" s="155"/>
      <c r="AV25" s="219"/>
      <c r="AW25" s="75"/>
      <c r="AX25" s="155"/>
      <c r="AY25" s="219"/>
      <c r="AZ25" s="155"/>
      <c r="BA25" s="218"/>
      <c r="BB25" s="154"/>
      <c r="BC25" s="218"/>
      <c r="BD25" s="69"/>
      <c r="BE25" s="154"/>
      <c r="BF25" s="218"/>
      <c r="BG25" s="154"/>
      <c r="BH25" s="218"/>
      <c r="BI25" s="154"/>
      <c r="BJ25" s="218"/>
      <c r="BK25" s="243"/>
      <c r="BL25" s="62">
        <f t="shared" si="5"/>
      </c>
      <c r="BM25" s="240"/>
      <c r="BN25" s="161"/>
      <c r="BO25" s="219"/>
      <c r="BP25" s="161"/>
      <c r="BQ25" s="219"/>
      <c r="BR25" s="161"/>
      <c r="BS25" s="219"/>
      <c r="BT25" s="75"/>
      <c r="BU25" s="161"/>
      <c r="BV25" s="219"/>
      <c r="BW25" s="161"/>
      <c r="BX25" s="219"/>
      <c r="BY25" s="161"/>
      <c r="BZ25" s="219"/>
      <c r="CA25" s="75"/>
      <c r="CB25" s="161"/>
      <c r="CC25" s="219"/>
      <c r="CD25" s="161"/>
      <c r="CE25" s="219"/>
      <c r="CF25" s="161"/>
      <c r="CG25" s="219"/>
      <c r="CH25" s="75"/>
      <c r="CI25" s="161"/>
      <c r="CJ25" s="219"/>
      <c r="CK25" s="161"/>
      <c r="CL25" s="219"/>
      <c r="CM25" s="161"/>
      <c r="CN25" s="219"/>
      <c r="CO25" s="139"/>
      <c r="CP25" s="189"/>
      <c r="CQ25" s="237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49"/>
      <c r="B26" s="250"/>
      <c r="C26" s="255"/>
      <c r="D26" s="301"/>
      <c r="E26" s="251"/>
      <c r="F26" s="252"/>
      <c r="G26" s="337">
        <f t="shared" si="6"/>
      </c>
      <c r="H26" s="338">
        <f t="shared" si="7"/>
      </c>
      <c r="I26" s="268">
        <f t="shared" si="8"/>
        <v>0</v>
      </c>
      <c r="J26" s="332">
        <f t="shared" si="9"/>
        <v>0</v>
      </c>
      <c r="K26" s="271">
        <f t="shared" si="10"/>
        <v>0</v>
      </c>
      <c r="L26" s="271">
        <f t="shared" si="0"/>
        <v>0</v>
      </c>
      <c r="M26" s="209">
        <f t="shared" si="11"/>
        <v>0</v>
      </c>
      <c r="N26" s="210">
        <f t="shared" si="12"/>
        <v>0</v>
      </c>
      <c r="O26" s="274">
        <f t="shared" si="13"/>
        <v>0</v>
      </c>
      <c r="P26" s="334">
        <f t="shared" si="1"/>
        <v>0</v>
      </c>
      <c r="Q26" s="352">
        <f t="shared" si="14"/>
        <v>0</v>
      </c>
      <c r="R26" s="353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>
        <f t="shared" si="4"/>
      </c>
      <c r="AG26" s="152"/>
      <c r="AH26" s="218"/>
      <c r="AI26" s="69"/>
      <c r="AJ26" s="154"/>
      <c r="AK26" s="218"/>
      <c r="AL26" s="155"/>
      <c r="AM26" s="219"/>
      <c r="AN26" s="155"/>
      <c r="AO26" s="219"/>
      <c r="AP26" s="75"/>
      <c r="AQ26" s="155"/>
      <c r="AR26" s="219"/>
      <c r="AS26" s="155"/>
      <c r="AT26" s="219"/>
      <c r="AU26" s="155"/>
      <c r="AV26" s="219"/>
      <c r="AW26" s="75"/>
      <c r="AX26" s="155"/>
      <c r="AY26" s="219"/>
      <c r="AZ26" s="155"/>
      <c r="BA26" s="218"/>
      <c r="BB26" s="154"/>
      <c r="BC26" s="218"/>
      <c r="BD26" s="69"/>
      <c r="BE26" s="154"/>
      <c r="BF26" s="218"/>
      <c r="BG26" s="154"/>
      <c r="BH26" s="218"/>
      <c r="BI26" s="154"/>
      <c r="BJ26" s="218"/>
      <c r="BK26" s="243"/>
      <c r="BL26" s="62">
        <f t="shared" si="5"/>
      </c>
      <c r="BM26" s="240"/>
      <c r="BN26" s="161"/>
      <c r="BO26" s="219"/>
      <c r="BP26" s="161"/>
      <c r="BQ26" s="219"/>
      <c r="BR26" s="161"/>
      <c r="BS26" s="219"/>
      <c r="BT26" s="75"/>
      <c r="BU26" s="161"/>
      <c r="BV26" s="219"/>
      <c r="BW26" s="161"/>
      <c r="BX26" s="219"/>
      <c r="BY26" s="161"/>
      <c r="BZ26" s="219"/>
      <c r="CA26" s="75"/>
      <c r="CB26" s="161"/>
      <c r="CC26" s="219"/>
      <c r="CD26" s="161"/>
      <c r="CE26" s="219"/>
      <c r="CF26" s="161"/>
      <c r="CG26" s="219"/>
      <c r="CH26" s="75"/>
      <c r="CI26" s="161"/>
      <c r="CJ26" s="219"/>
      <c r="CK26" s="161"/>
      <c r="CL26" s="219"/>
      <c r="CM26" s="161"/>
      <c r="CN26" s="219"/>
      <c r="CO26" s="139"/>
      <c r="CP26" s="189"/>
      <c r="CQ26" s="237"/>
      <c r="CR26" s="1"/>
      <c r="CS26" s="1"/>
      <c r="CT26" s="1"/>
      <c r="CU26" s="1"/>
      <c r="CV26" s="1"/>
      <c r="CW26" s="1"/>
      <c r="CX26" s="1"/>
    </row>
    <row r="27" spans="1:95" ht="21" customHeight="1">
      <c r="A27" s="245"/>
      <c r="B27" s="246"/>
      <c r="C27" s="256"/>
      <c r="D27" s="302"/>
      <c r="E27" s="253"/>
      <c r="F27" s="254"/>
      <c r="G27" s="339">
        <f t="shared" si="6"/>
      </c>
      <c r="H27" s="340">
        <f t="shared" si="7"/>
      </c>
      <c r="I27" s="266">
        <f aca="true" t="shared" si="17" ref="I27:I34">S27*30+T27*45+U27*60</f>
        <v>0</v>
      </c>
      <c r="J27" s="319">
        <f aca="true" t="shared" si="18" ref="J27:J34">S27*65+T27*97.5+U27*130</f>
        <v>0</v>
      </c>
      <c r="K27" s="270">
        <f t="shared" si="10"/>
        <v>0</v>
      </c>
      <c r="L27" s="270">
        <f aca="true" t="shared" si="19" ref="L27:L34">AA27</f>
        <v>0</v>
      </c>
      <c r="M27" s="131">
        <f aca="true" t="shared" si="20" ref="M27:M34">V27+W27+X27+Y27</f>
        <v>0</v>
      </c>
      <c r="N27" s="132">
        <f aca="true" t="shared" si="21" ref="N27:N34">AB27+AC27+AD27+AE27</f>
        <v>0</v>
      </c>
      <c r="O27" s="273">
        <f aca="true" t="shared" si="22" ref="O27:O34">SUM(M27:N27)*60</f>
        <v>0</v>
      </c>
      <c r="P27" s="333">
        <f aca="true" t="shared" si="23" ref="P27:P34">V27*130+W27*70+X27*50+Y27*40+AB27*65+AC27*46.7+AD27*37.5+AE27*32</f>
        <v>0</v>
      </c>
      <c r="Q27" s="352">
        <f aca="true" t="shared" si="24" ref="Q27:Q34">J27+P27+Z27*130+AA27*195</f>
        <v>0</v>
      </c>
      <c r="R27" s="353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aca="true" t="shared" si="25" ref="AA27:AA34">COUNTIF(AG27:CQ27,"PES")</f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>
        <f t="shared" si="4"/>
      </c>
      <c r="AG27" s="152"/>
      <c r="AH27" s="218"/>
      <c r="AI27" s="69"/>
      <c r="AJ27" s="154"/>
      <c r="AK27" s="218"/>
      <c r="AL27" s="155"/>
      <c r="AM27" s="219"/>
      <c r="AN27" s="155"/>
      <c r="AO27" s="219"/>
      <c r="AP27" s="75"/>
      <c r="AQ27" s="155"/>
      <c r="AR27" s="219"/>
      <c r="AS27" s="155"/>
      <c r="AT27" s="219"/>
      <c r="AU27" s="155"/>
      <c r="AV27" s="219"/>
      <c r="AW27" s="75"/>
      <c r="AX27" s="155"/>
      <c r="AY27" s="219"/>
      <c r="AZ27" s="155"/>
      <c r="BA27" s="218"/>
      <c r="BB27" s="154"/>
      <c r="BC27" s="218"/>
      <c r="BD27" s="69"/>
      <c r="BE27" s="154"/>
      <c r="BF27" s="218"/>
      <c r="BG27" s="154"/>
      <c r="BH27" s="218"/>
      <c r="BI27" s="154"/>
      <c r="BJ27" s="218"/>
      <c r="BK27" s="243"/>
      <c r="BL27" s="62">
        <f t="shared" si="5"/>
      </c>
      <c r="BM27" s="240"/>
      <c r="BN27" s="161"/>
      <c r="BO27" s="219"/>
      <c r="BP27" s="161"/>
      <c r="BQ27" s="219"/>
      <c r="BR27" s="161"/>
      <c r="BS27" s="219"/>
      <c r="BT27" s="75"/>
      <c r="BU27" s="161"/>
      <c r="BV27" s="219"/>
      <c r="BW27" s="161"/>
      <c r="BX27" s="219"/>
      <c r="BY27" s="161"/>
      <c r="BZ27" s="219"/>
      <c r="CA27" s="75"/>
      <c r="CB27" s="161"/>
      <c r="CC27" s="219"/>
      <c r="CD27" s="161"/>
      <c r="CE27" s="219"/>
      <c r="CF27" s="161"/>
      <c r="CG27" s="219"/>
      <c r="CH27" s="75"/>
      <c r="CI27" s="161"/>
      <c r="CJ27" s="219"/>
      <c r="CK27" s="161"/>
      <c r="CL27" s="219"/>
      <c r="CM27" s="161"/>
      <c r="CN27" s="219"/>
      <c r="CO27" s="139"/>
      <c r="CP27" s="189"/>
      <c r="CQ27" s="237"/>
    </row>
    <row r="28" spans="1:102" s="12" customFormat="1" ht="21" customHeight="1">
      <c r="A28" s="249"/>
      <c r="B28" s="250"/>
      <c r="C28" s="255"/>
      <c r="D28" s="301"/>
      <c r="E28" s="251"/>
      <c r="F28" s="252"/>
      <c r="G28" s="337">
        <f t="shared" si="6"/>
      </c>
      <c r="H28" s="338">
        <f t="shared" si="7"/>
      </c>
      <c r="I28" s="268">
        <f t="shared" si="17"/>
        <v>0</v>
      </c>
      <c r="J28" s="332">
        <f t="shared" si="18"/>
        <v>0</v>
      </c>
      <c r="K28" s="271">
        <f t="shared" si="10"/>
        <v>0</v>
      </c>
      <c r="L28" s="271">
        <f t="shared" si="19"/>
        <v>0</v>
      </c>
      <c r="M28" s="209">
        <f t="shared" si="20"/>
        <v>0</v>
      </c>
      <c r="N28" s="210">
        <f t="shared" si="21"/>
        <v>0</v>
      </c>
      <c r="O28" s="274">
        <f t="shared" si="22"/>
        <v>0</v>
      </c>
      <c r="P28" s="334">
        <f t="shared" si="23"/>
        <v>0</v>
      </c>
      <c r="Q28" s="352">
        <f t="shared" si="24"/>
        <v>0</v>
      </c>
      <c r="R28" s="353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>
        <f t="shared" si="4"/>
      </c>
      <c r="AG28" s="152"/>
      <c r="AH28" s="218"/>
      <c r="AI28" s="69"/>
      <c r="AJ28" s="154"/>
      <c r="AK28" s="218"/>
      <c r="AL28" s="155"/>
      <c r="AM28" s="219"/>
      <c r="AN28" s="155"/>
      <c r="AO28" s="219"/>
      <c r="AP28" s="75"/>
      <c r="AQ28" s="155"/>
      <c r="AR28" s="219"/>
      <c r="AS28" s="155"/>
      <c r="AT28" s="219"/>
      <c r="AU28" s="155"/>
      <c r="AV28" s="219"/>
      <c r="AW28" s="75"/>
      <c r="AX28" s="155"/>
      <c r="AY28" s="219"/>
      <c r="AZ28" s="155"/>
      <c r="BA28" s="218"/>
      <c r="BB28" s="154"/>
      <c r="BC28" s="218"/>
      <c r="BD28" s="69"/>
      <c r="BE28" s="154"/>
      <c r="BF28" s="220"/>
      <c r="BG28" s="156"/>
      <c r="BH28" s="220"/>
      <c r="BI28" s="156"/>
      <c r="BJ28" s="220"/>
      <c r="BK28" s="244"/>
      <c r="BL28" s="62">
        <f t="shared" si="5"/>
      </c>
      <c r="BM28" s="241"/>
      <c r="BN28" s="161"/>
      <c r="BO28" s="219"/>
      <c r="BP28" s="161"/>
      <c r="BQ28" s="219"/>
      <c r="BR28" s="161"/>
      <c r="BS28" s="219"/>
      <c r="BT28" s="72"/>
      <c r="BU28" s="162"/>
      <c r="BV28" s="222"/>
      <c r="BW28" s="162"/>
      <c r="BX28" s="222"/>
      <c r="BY28" s="162"/>
      <c r="BZ28" s="222"/>
      <c r="CA28" s="72"/>
      <c r="CB28" s="162"/>
      <c r="CC28" s="222"/>
      <c r="CD28" s="162"/>
      <c r="CE28" s="222"/>
      <c r="CF28" s="162"/>
      <c r="CG28" s="222"/>
      <c r="CH28" s="72"/>
      <c r="CI28" s="162"/>
      <c r="CJ28" s="222"/>
      <c r="CK28" s="162"/>
      <c r="CL28" s="222"/>
      <c r="CM28" s="162"/>
      <c r="CN28" s="222"/>
      <c r="CO28" s="139"/>
      <c r="CP28" s="189"/>
      <c r="CQ28" s="237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45"/>
      <c r="B29" s="246"/>
      <c r="C29" s="256"/>
      <c r="D29" s="302"/>
      <c r="E29" s="253"/>
      <c r="F29" s="254"/>
      <c r="G29" s="339">
        <f t="shared" si="6"/>
      </c>
      <c r="H29" s="340">
        <f t="shared" si="7"/>
      </c>
      <c r="I29" s="266">
        <f t="shared" si="17"/>
        <v>0</v>
      </c>
      <c r="J29" s="319">
        <f t="shared" si="18"/>
        <v>0</v>
      </c>
      <c r="K29" s="270">
        <f t="shared" si="10"/>
        <v>0</v>
      </c>
      <c r="L29" s="270">
        <f t="shared" si="19"/>
        <v>0</v>
      </c>
      <c r="M29" s="131">
        <f t="shared" si="20"/>
        <v>0</v>
      </c>
      <c r="N29" s="132">
        <f t="shared" si="21"/>
        <v>0</v>
      </c>
      <c r="O29" s="273">
        <f t="shared" si="22"/>
        <v>0</v>
      </c>
      <c r="P29" s="333">
        <f t="shared" si="23"/>
        <v>0</v>
      </c>
      <c r="Q29" s="352">
        <f t="shared" si="24"/>
        <v>0</v>
      </c>
      <c r="R29" s="353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>
        <f t="shared" si="4"/>
      </c>
      <c r="AG29" s="152"/>
      <c r="AH29" s="218"/>
      <c r="AI29" s="69"/>
      <c r="AJ29" s="154"/>
      <c r="AK29" s="218"/>
      <c r="AL29" s="155"/>
      <c r="AM29" s="219"/>
      <c r="AN29" s="155"/>
      <c r="AO29" s="219"/>
      <c r="AP29" s="75"/>
      <c r="AQ29" s="155"/>
      <c r="AR29" s="219"/>
      <c r="AS29" s="155"/>
      <c r="AT29" s="219"/>
      <c r="AU29" s="155"/>
      <c r="AV29" s="219"/>
      <c r="AW29" s="75"/>
      <c r="AX29" s="155"/>
      <c r="AY29" s="219"/>
      <c r="AZ29" s="155"/>
      <c r="BA29" s="218"/>
      <c r="BB29" s="154"/>
      <c r="BC29" s="218"/>
      <c r="BD29" s="69"/>
      <c r="BE29" s="154"/>
      <c r="BF29" s="218"/>
      <c r="BG29" s="154"/>
      <c r="BH29" s="218"/>
      <c r="BI29" s="154"/>
      <c r="BJ29" s="218"/>
      <c r="BK29" s="243"/>
      <c r="BL29" s="22">
        <f t="shared" si="5"/>
      </c>
      <c r="BM29" s="240"/>
      <c r="BN29" s="161"/>
      <c r="BO29" s="219"/>
      <c r="BP29" s="161"/>
      <c r="BQ29" s="219"/>
      <c r="BR29" s="161"/>
      <c r="BS29" s="219"/>
      <c r="BT29" s="75"/>
      <c r="BU29" s="161"/>
      <c r="BV29" s="219"/>
      <c r="BW29" s="161"/>
      <c r="BX29" s="219"/>
      <c r="BY29" s="161"/>
      <c r="BZ29" s="219"/>
      <c r="CA29" s="75"/>
      <c r="CB29" s="161"/>
      <c r="CC29" s="219"/>
      <c r="CD29" s="161"/>
      <c r="CE29" s="219"/>
      <c r="CF29" s="161"/>
      <c r="CG29" s="219"/>
      <c r="CH29" s="75"/>
      <c r="CI29" s="161"/>
      <c r="CJ29" s="219"/>
      <c r="CK29" s="161"/>
      <c r="CL29" s="219"/>
      <c r="CM29" s="161"/>
      <c r="CN29" s="219"/>
      <c r="CO29" s="139"/>
      <c r="CP29" s="189"/>
      <c r="CQ29" s="237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49"/>
      <c r="B30" s="250"/>
      <c r="C30" s="255"/>
      <c r="D30" s="301"/>
      <c r="E30" s="251"/>
      <c r="F30" s="252"/>
      <c r="G30" s="337">
        <f t="shared" si="6"/>
      </c>
      <c r="H30" s="338">
        <f t="shared" si="7"/>
      </c>
      <c r="I30" s="268">
        <f t="shared" si="17"/>
        <v>0</v>
      </c>
      <c r="J30" s="332">
        <f t="shared" si="18"/>
        <v>0</v>
      </c>
      <c r="K30" s="271">
        <f t="shared" si="10"/>
        <v>0</v>
      </c>
      <c r="L30" s="271">
        <f t="shared" si="19"/>
        <v>0</v>
      </c>
      <c r="M30" s="209">
        <f t="shared" si="20"/>
        <v>0</v>
      </c>
      <c r="N30" s="210">
        <f t="shared" si="21"/>
        <v>0</v>
      </c>
      <c r="O30" s="274">
        <f t="shared" si="22"/>
        <v>0</v>
      </c>
      <c r="P30" s="334">
        <f t="shared" si="23"/>
        <v>0</v>
      </c>
      <c r="Q30" s="352">
        <f t="shared" si="24"/>
        <v>0</v>
      </c>
      <c r="R30" s="353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>
        <f t="shared" si="4"/>
      </c>
      <c r="AG30" s="152"/>
      <c r="AH30" s="218"/>
      <c r="AI30" s="69"/>
      <c r="AJ30" s="154"/>
      <c r="AK30" s="218"/>
      <c r="AL30" s="155"/>
      <c r="AM30" s="219"/>
      <c r="AN30" s="155"/>
      <c r="AO30" s="219"/>
      <c r="AP30" s="75"/>
      <c r="AQ30" s="155"/>
      <c r="AR30" s="219"/>
      <c r="AS30" s="155"/>
      <c r="AT30" s="219"/>
      <c r="AU30" s="155"/>
      <c r="AV30" s="219"/>
      <c r="AW30" s="75"/>
      <c r="AX30" s="155"/>
      <c r="AY30" s="219"/>
      <c r="AZ30" s="155"/>
      <c r="BA30" s="218"/>
      <c r="BB30" s="154"/>
      <c r="BC30" s="218"/>
      <c r="BD30" s="69"/>
      <c r="BE30" s="154"/>
      <c r="BF30" s="218"/>
      <c r="BG30" s="154"/>
      <c r="BH30" s="218"/>
      <c r="BI30" s="154"/>
      <c r="BJ30" s="218"/>
      <c r="BK30" s="243"/>
      <c r="BL30" s="62">
        <f t="shared" si="5"/>
      </c>
      <c r="BM30" s="240"/>
      <c r="BN30" s="161"/>
      <c r="BO30" s="219"/>
      <c r="BP30" s="161"/>
      <c r="BQ30" s="219"/>
      <c r="BR30" s="161"/>
      <c r="BS30" s="219"/>
      <c r="BT30" s="75"/>
      <c r="BU30" s="161"/>
      <c r="BV30" s="219"/>
      <c r="BW30" s="161"/>
      <c r="BX30" s="219"/>
      <c r="BY30" s="161"/>
      <c r="BZ30" s="219"/>
      <c r="CA30" s="75"/>
      <c r="CB30" s="161"/>
      <c r="CC30" s="219"/>
      <c r="CD30" s="161"/>
      <c r="CE30" s="219"/>
      <c r="CF30" s="161"/>
      <c r="CG30" s="219"/>
      <c r="CH30" s="75"/>
      <c r="CI30" s="161"/>
      <c r="CJ30" s="219"/>
      <c r="CK30" s="161"/>
      <c r="CL30" s="219"/>
      <c r="CM30" s="161"/>
      <c r="CN30" s="219"/>
      <c r="CO30" s="139"/>
      <c r="CP30" s="189"/>
      <c r="CQ30" s="237"/>
    </row>
    <row r="31" spans="1:102" ht="21" customHeight="1">
      <c r="A31" s="245"/>
      <c r="B31" s="246"/>
      <c r="C31" s="256"/>
      <c r="D31" s="302"/>
      <c r="E31" s="253"/>
      <c r="F31" s="254"/>
      <c r="G31" s="339">
        <f t="shared" si="6"/>
      </c>
      <c r="H31" s="340">
        <f t="shared" si="7"/>
      </c>
      <c r="I31" s="269">
        <f t="shared" si="17"/>
        <v>0</v>
      </c>
      <c r="J31" s="319">
        <f t="shared" si="18"/>
        <v>0</v>
      </c>
      <c r="K31" s="270">
        <f t="shared" si="10"/>
        <v>0</v>
      </c>
      <c r="L31" s="270">
        <f t="shared" si="19"/>
        <v>0</v>
      </c>
      <c r="M31" s="131">
        <f t="shared" si="20"/>
        <v>0</v>
      </c>
      <c r="N31" s="133">
        <f t="shared" si="21"/>
        <v>0</v>
      </c>
      <c r="O31" s="273">
        <f t="shared" si="22"/>
        <v>0</v>
      </c>
      <c r="P31" s="333">
        <f t="shared" si="23"/>
        <v>0</v>
      </c>
      <c r="Q31" s="352">
        <f t="shared" si="24"/>
        <v>0</v>
      </c>
      <c r="R31" s="353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>
        <f t="shared" si="4"/>
      </c>
      <c r="AG31" s="152"/>
      <c r="AH31" s="218"/>
      <c r="AI31" s="69"/>
      <c r="AJ31" s="154"/>
      <c r="AK31" s="218"/>
      <c r="AL31" s="155"/>
      <c r="AM31" s="219"/>
      <c r="AN31" s="155"/>
      <c r="AO31" s="219"/>
      <c r="AP31" s="75"/>
      <c r="AQ31" s="155"/>
      <c r="AR31" s="219"/>
      <c r="AS31" s="155"/>
      <c r="AT31" s="219"/>
      <c r="AU31" s="155"/>
      <c r="AV31" s="219"/>
      <c r="AW31" s="75"/>
      <c r="AX31" s="155"/>
      <c r="AY31" s="219"/>
      <c r="AZ31" s="155"/>
      <c r="BA31" s="218"/>
      <c r="BB31" s="154"/>
      <c r="BC31" s="218"/>
      <c r="BD31" s="69"/>
      <c r="BE31" s="154"/>
      <c r="BF31" s="218"/>
      <c r="BG31" s="154"/>
      <c r="BH31" s="218"/>
      <c r="BI31" s="154"/>
      <c r="BJ31" s="218"/>
      <c r="BK31" s="243"/>
      <c r="BL31" s="63">
        <f t="shared" si="5"/>
      </c>
      <c r="BM31" s="240"/>
      <c r="BN31" s="161"/>
      <c r="BO31" s="219"/>
      <c r="BP31" s="161"/>
      <c r="BQ31" s="219"/>
      <c r="BR31" s="161"/>
      <c r="BS31" s="219"/>
      <c r="BT31" s="75"/>
      <c r="BU31" s="161"/>
      <c r="BV31" s="219"/>
      <c r="BW31" s="161"/>
      <c r="BX31" s="219"/>
      <c r="BY31" s="161"/>
      <c r="BZ31" s="219"/>
      <c r="CA31" s="75"/>
      <c r="CB31" s="161"/>
      <c r="CC31" s="219"/>
      <c r="CD31" s="161"/>
      <c r="CE31" s="219"/>
      <c r="CF31" s="161"/>
      <c r="CG31" s="219"/>
      <c r="CH31" s="75"/>
      <c r="CI31" s="161"/>
      <c r="CJ31" s="219"/>
      <c r="CK31" s="161"/>
      <c r="CL31" s="219"/>
      <c r="CM31" s="161"/>
      <c r="CN31" s="219"/>
      <c r="CO31" s="140"/>
      <c r="CP31" s="190"/>
      <c r="CQ31" s="238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49"/>
      <c r="B32" s="250"/>
      <c r="C32" s="255"/>
      <c r="D32" s="301"/>
      <c r="E32" s="251"/>
      <c r="F32" s="252"/>
      <c r="G32" s="337">
        <f t="shared" si="6"/>
      </c>
      <c r="H32" s="338">
        <f t="shared" si="7"/>
      </c>
      <c r="I32" s="268">
        <f t="shared" si="17"/>
        <v>0</v>
      </c>
      <c r="J32" s="332">
        <f t="shared" si="18"/>
        <v>0</v>
      </c>
      <c r="K32" s="271">
        <f t="shared" si="10"/>
        <v>0</v>
      </c>
      <c r="L32" s="271">
        <f t="shared" si="19"/>
        <v>0</v>
      </c>
      <c r="M32" s="209">
        <f t="shared" si="20"/>
        <v>0</v>
      </c>
      <c r="N32" s="210">
        <f t="shared" si="21"/>
        <v>0</v>
      </c>
      <c r="O32" s="274">
        <f t="shared" si="22"/>
        <v>0</v>
      </c>
      <c r="P32" s="334">
        <f t="shared" si="23"/>
        <v>0</v>
      </c>
      <c r="Q32" s="352">
        <f t="shared" si="24"/>
        <v>0</v>
      </c>
      <c r="R32" s="353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>
        <f t="shared" si="4"/>
      </c>
      <c r="AG32" s="152"/>
      <c r="AH32" s="218"/>
      <c r="AI32" s="69"/>
      <c r="AJ32" s="154"/>
      <c r="AK32" s="218"/>
      <c r="AL32" s="155"/>
      <c r="AM32" s="219"/>
      <c r="AN32" s="155"/>
      <c r="AO32" s="219"/>
      <c r="AP32" s="75"/>
      <c r="AQ32" s="155"/>
      <c r="AR32" s="219"/>
      <c r="AS32" s="155"/>
      <c r="AT32" s="219"/>
      <c r="AU32" s="155"/>
      <c r="AV32" s="219"/>
      <c r="AW32" s="75"/>
      <c r="AX32" s="155"/>
      <c r="AY32" s="219"/>
      <c r="AZ32" s="155"/>
      <c r="BA32" s="218"/>
      <c r="BB32" s="154"/>
      <c r="BC32" s="218"/>
      <c r="BD32" s="69"/>
      <c r="BE32" s="154"/>
      <c r="BF32" s="218"/>
      <c r="BG32" s="154"/>
      <c r="BH32" s="218"/>
      <c r="BI32" s="154"/>
      <c r="BJ32" s="218"/>
      <c r="BK32" s="243"/>
      <c r="BL32" s="22">
        <f t="shared" si="5"/>
      </c>
      <c r="BM32" s="240"/>
      <c r="BN32" s="161"/>
      <c r="BO32" s="219"/>
      <c r="BP32" s="161"/>
      <c r="BQ32" s="219"/>
      <c r="BR32" s="161"/>
      <c r="BS32" s="219"/>
      <c r="BT32" s="75"/>
      <c r="BU32" s="161"/>
      <c r="BV32" s="219"/>
      <c r="BW32" s="161"/>
      <c r="BX32" s="219"/>
      <c r="BY32" s="161"/>
      <c r="BZ32" s="219"/>
      <c r="CA32" s="75"/>
      <c r="CB32" s="161"/>
      <c r="CC32" s="219"/>
      <c r="CD32" s="161"/>
      <c r="CE32" s="219"/>
      <c r="CF32" s="161"/>
      <c r="CG32" s="219"/>
      <c r="CH32" s="75"/>
      <c r="CI32" s="161"/>
      <c r="CJ32" s="219"/>
      <c r="CK32" s="161"/>
      <c r="CL32" s="219"/>
      <c r="CM32" s="161"/>
      <c r="CN32" s="219"/>
      <c r="CO32" s="139"/>
      <c r="CP32" s="189"/>
      <c r="CQ32" s="237"/>
      <c r="CR32" s="12"/>
      <c r="CS32" s="12"/>
      <c r="CT32" s="12"/>
      <c r="CU32" s="12"/>
      <c r="CV32" s="12"/>
      <c r="CW32" s="12"/>
    </row>
    <row r="33" spans="1:101" ht="21" customHeight="1">
      <c r="A33" s="245"/>
      <c r="B33" s="246"/>
      <c r="C33" s="256"/>
      <c r="D33" s="302"/>
      <c r="E33" s="253"/>
      <c r="F33" s="254"/>
      <c r="G33" s="339">
        <f t="shared" si="6"/>
      </c>
      <c r="H33" s="340">
        <f t="shared" si="7"/>
      </c>
      <c r="I33" s="266">
        <f t="shared" si="17"/>
        <v>0</v>
      </c>
      <c r="J33" s="319">
        <f t="shared" si="18"/>
        <v>0</v>
      </c>
      <c r="K33" s="270">
        <f t="shared" si="10"/>
        <v>0</v>
      </c>
      <c r="L33" s="270">
        <f t="shared" si="19"/>
        <v>0</v>
      </c>
      <c r="M33" s="131">
        <f t="shared" si="20"/>
        <v>0</v>
      </c>
      <c r="N33" s="132">
        <f t="shared" si="21"/>
        <v>0</v>
      </c>
      <c r="O33" s="273">
        <f t="shared" si="22"/>
        <v>0</v>
      </c>
      <c r="P33" s="333">
        <f t="shared" si="23"/>
        <v>0</v>
      </c>
      <c r="Q33" s="352">
        <f t="shared" si="24"/>
        <v>0</v>
      </c>
      <c r="R33" s="353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>
        <f t="shared" si="4"/>
      </c>
      <c r="AG33" s="152"/>
      <c r="AH33" s="218"/>
      <c r="AI33" s="69"/>
      <c r="AJ33" s="154"/>
      <c r="AK33" s="218"/>
      <c r="AL33" s="155"/>
      <c r="AM33" s="219"/>
      <c r="AN33" s="155"/>
      <c r="AO33" s="219"/>
      <c r="AP33" s="75"/>
      <c r="AQ33" s="155"/>
      <c r="AR33" s="219"/>
      <c r="AS33" s="155"/>
      <c r="AT33" s="219"/>
      <c r="AU33" s="155"/>
      <c r="AV33" s="219"/>
      <c r="AW33" s="75"/>
      <c r="AX33" s="155"/>
      <c r="AY33" s="219"/>
      <c r="AZ33" s="155"/>
      <c r="BA33" s="218"/>
      <c r="BB33" s="154"/>
      <c r="BC33" s="218"/>
      <c r="BD33" s="69"/>
      <c r="BE33" s="154"/>
      <c r="BF33" s="218"/>
      <c r="BG33" s="154"/>
      <c r="BH33" s="218"/>
      <c r="BI33" s="154"/>
      <c r="BJ33" s="218"/>
      <c r="BK33" s="243"/>
      <c r="BL33" s="22">
        <f t="shared" si="5"/>
      </c>
      <c r="BM33" s="240"/>
      <c r="BN33" s="161"/>
      <c r="BO33" s="219"/>
      <c r="BP33" s="161"/>
      <c r="BQ33" s="219"/>
      <c r="BR33" s="161"/>
      <c r="BS33" s="219"/>
      <c r="BT33" s="75"/>
      <c r="BU33" s="161"/>
      <c r="BV33" s="219"/>
      <c r="BW33" s="161"/>
      <c r="BX33" s="219"/>
      <c r="BY33" s="161"/>
      <c r="BZ33" s="219"/>
      <c r="CA33" s="75"/>
      <c r="CB33" s="161"/>
      <c r="CC33" s="219"/>
      <c r="CD33" s="161"/>
      <c r="CE33" s="219"/>
      <c r="CF33" s="161"/>
      <c r="CG33" s="219"/>
      <c r="CH33" s="75"/>
      <c r="CI33" s="161"/>
      <c r="CJ33" s="219"/>
      <c r="CK33" s="161"/>
      <c r="CL33" s="219"/>
      <c r="CM33" s="161"/>
      <c r="CN33" s="219"/>
      <c r="CO33" s="139"/>
      <c r="CP33" s="189"/>
      <c r="CQ33" s="237"/>
      <c r="CW33" s="12"/>
    </row>
    <row r="34" spans="1:102" s="12" customFormat="1" ht="21" customHeight="1">
      <c r="A34" s="249"/>
      <c r="B34" s="250"/>
      <c r="C34" s="255"/>
      <c r="D34" s="301"/>
      <c r="E34" s="251"/>
      <c r="F34" s="252"/>
      <c r="G34" s="337">
        <f t="shared" si="6"/>
      </c>
      <c r="H34" s="338">
        <f t="shared" si="7"/>
      </c>
      <c r="I34" s="268">
        <f t="shared" si="17"/>
        <v>0</v>
      </c>
      <c r="J34" s="332">
        <f t="shared" si="18"/>
        <v>0</v>
      </c>
      <c r="K34" s="271">
        <f t="shared" si="10"/>
        <v>0</v>
      </c>
      <c r="L34" s="271">
        <f t="shared" si="19"/>
        <v>0</v>
      </c>
      <c r="M34" s="209">
        <f t="shared" si="20"/>
        <v>0</v>
      </c>
      <c r="N34" s="210">
        <f t="shared" si="21"/>
        <v>0</v>
      </c>
      <c r="O34" s="274">
        <f t="shared" si="22"/>
        <v>0</v>
      </c>
      <c r="P34" s="334">
        <f t="shared" si="23"/>
        <v>0</v>
      </c>
      <c r="Q34" s="352">
        <f t="shared" si="24"/>
        <v>0</v>
      </c>
      <c r="R34" s="353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>
        <f t="shared" si="4"/>
      </c>
      <c r="AG34" s="152"/>
      <c r="AH34" s="218"/>
      <c r="AI34" s="69"/>
      <c r="AJ34" s="154"/>
      <c r="AK34" s="218"/>
      <c r="AL34" s="154"/>
      <c r="AM34" s="218"/>
      <c r="AN34" s="154"/>
      <c r="AO34" s="218"/>
      <c r="AP34" s="69"/>
      <c r="AQ34" s="154"/>
      <c r="AR34" s="218"/>
      <c r="AS34" s="154"/>
      <c r="AT34" s="218"/>
      <c r="AU34" s="154"/>
      <c r="AV34" s="218"/>
      <c r="AW34" s="69"/>
      <c r="AX34" s="154"/>
      <c r="AY34" s="218"/>
      <c r="AZ34" s="154"/>
      <c r="BA34" s="218"/>
      <c r="BB34" s="154"/>
      <c r="BC34" s="218"/>
      <c r="BD34" s="69"/>
      <c r="BE34" s="154"/>
      <c r="BF34" s="218"/>
      <c r="BG34" s="154"/>
      <c r="BH34" s="218"/>
      <c r="BI34" s="154"/>
      <c r="BJ34" s="218"/>
      <c r="BK34" s="243"/>
      <c r="BL34" s="22">
        <f t="shared" si="5"/>
      </c>
      <c r="BM34" s="240"/>
      <c r="BN34" s="161"/>
      <c r="BO34" s="219"/>
      <c r="BP34" s="161"/>
      <c r="BQ34" s="219"/>
      <c r="BR34" s="161"/>
      <c r="BS34" s="219"/>
      <c r="BT34" s="75"/>
      <c r="BU34" s="161"/>
      <c r="BV34" s="219"/>
      <c r="BW34" s="161"/>
      <c r="BX34" s="219"/>
      <c r="BY34" s="161"/>
      <c r="BZ34" s="219"/>
      <c r="CA34" s="75"/>
      <c r="CB34" s="161"/>
      <c r="CC34" s="219"/>
      <c r="CD34" s="161"/>
      <c r="CE34" s="219"/>
      <c r="CF34" s="161"/>
      <c r="CG34" s="219"/>
      <c r="CH34" s="75"/>
      <c r="CI34" s="161"/>
      <c r="CJ34" s="219"/>
      <c r="CK34" s="161"/>
      <c r="CL34" s="219"/>
      <c r="CM34" s="161"/>
      <c r="CN34" s="219"/>
      <c r="CO34" s="139"/>
      <c r="CP34" s="189"/>
      <c r="CQ34" s="237"/>
      <c r="CR34" s="1"/>
      <c r="CS34" s="1"/>
      <c r="CT34" s="1"/>
      <c r="CU34" s="1"/>
      <c r="CV34" s="1"/>
      <c r="CW34" s="1"/>
      <c r="CX34" s="1"/>
    </row>
    <row r="35" spans="1:95" ht="21" customHeight="1">
      <c r="A35" s="245"/>
      <c r="B35" s="246"/>
      <c r="C35" s="256"/>
      <c r="D35" s="302"/>
      <c r="E35" s="253"/>
      <c r="F35" s="254"/>
      <c r="G35" s="339">
        <f t="shared" si="6"/>
      </c>
      <c r="H35" s="340">
        <f t="shared" si="7"/>
      </c>
      <c r="I35" s="266">
        <f t="shared" si="8"/>
        <v>0</v>
      </c>
      <c r="J35" s="319">
        <f t="shared" si="9"/>
        <v>0</v>
      </c>
      <c r="K35" s="270">
        <f t="shared" si="10"/>
        <v>0</v>
      </c>
      <c r="L35" s="270">
        <f t="shared" si="0"/>
        <v>0</v>
      </c>
      <c r="M35" s="131">
        <f t="shared" si="11"/>
        <v>0</v>
      </c>
      <c r="N35" s="132">
        <f t="shared" si="12"/>
        <v>0</v>
      </c>
      <c r="O35" s="273">
        <f t="shared" si="13"/>
        <v>0</v>
      </c>
      <c r="P35" s="333">
        <f t="shared" si="1"/>
        <v>0</v>
      </c>
      <c r="Q35" s="352">
        <f t="shared" si="14"/>
        <v>0</v>
      </c>
      <c r="R35" s="353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>
        <f t="shared" si="4"/>
      </c>
      <c r="AG35" s="152"/>
      <c r="AH35" s="218"/>
      <c r="AI35" s="69"/>
      <c r="AJ35" s="154"/>
      <c r="AK35" s="218"/>
      <c r="AL35" s="155"/>
      <c r="AM35" s="219"/>
      <c r="AN35" s="155"/>
      <c r="AO35" s="219"/>
      <c r="AP35" s="75"/>
      <c r="AQ35" s="155"/>
      <c r="AR35" s="219"/>
      <c r="AS35" s="155"/>
      <c r="AT35" s="219"/>
      <c r="AU35" s="155"/>
      <c r="AV35" s="219"/>
      <c r="AW35" s="75"/>
      <c r="AX35" s="155"/>
      <c r="AY35" s="219"/>
      <c r="AZ35" s="155"/>
      <c r="BA35" s="218"/>
      <c r="BB35" s="154"/>
      <c r="BC35" s="218"/>
      <c r="BD35" s="69"/>
      <c r="BE35" s="154"/>
      <c r="BF35" s="218"/>
      <c r="BG35" s="154"/>
      <c r="BH35" s="218"/>
      <c r="BI35" s="154"/>
      <c r="BJ35" s="218"/>
      <c r="BK35" s="243"/>
      <c r="BL35" s="62">
        <f t="shared" si="5"/>
      </c>
      <c r="BM35" s="240"/>
      <c r="BN35" s="161"/>
      <c r="BO35" s="219"/>
      <c r="BP35" s="161"/>
      <c r="BQ35" s="219"/>
      <c r="BR35" s="161"/>
      <c r="BS35" s="219"/>
      <c r="BT35" s="75"/>
      <c r="BU35" s="161"/>
      <c r="BV35" s="219"/>
      <c r="BW35" s="161"/>
      <c r="BX35" s="219"/>
      <c r="BY35" s="161"/>
      <c r="BZ35" s="219"/>
      <c r="CA35" s="75"/>
      <c r="CB35" s="161"/>
      <c r="CC35" s="219"/>
      <c r="CD35" s="161"/>
      <c r="CE35" s="219"/>
      <c r="CF35" s="161"/>
      <c r="CG35" s="219"/>
      <c r="CH35" s="75"/>
      <c r="CI35" s="161"/>
      <c r="CJ35" s="219"/>
      <c r="CK35" s="161"/>
      <c r="CL35" s="219"/>
      <c r="CM35" s="161"/>
      <c r="CN35" s="219"/>
      <c r="CO35" s="139"/>
      <c r="CP35" s="189"/>
      <c r="CQ35" s="237"/>
    </row>
    <row r="36" spans="1:102" s="12" customFormat="1" ht="21" customHeight="1">
      <c r="A36" s="249"/>
      <c r="B36" s="250"/>
      <c r="C36" s="255"/>
      <c r="D36" s="301"/>
      <c r="E36" s="251"/>
      <c r="F36" s="252"/>
      <c r="G36" s="337">
        <f t="shared" si="6"/>
      </c>
      <c r="H36" s="338">
        <f t="shared" si="7"/>
      </c>
      <c r="I36" s="268">
        <f t="shared" si="8"/>
        <v>0</v>
      </c>
      <c r="J36" s="332">
        <f t="shared" si="9"/>
        <v>0</v>
      </c>
      <c r="K36" s="271">
        <f t="shared" si="10"/>
        <v>0</v>
      </c>
      <c r="L36" s="271">
        <f t="shared" si="0"/>
        <v>0</v>
      </c>
      <c r="M36" s="209">
        <f t="shared" si="11"/>
        <v>0</v>
      </c>
      <c r="N36" s="210">
        <f t="shared" si="12"/>
        <v>0</v>
      </c>
      <c r="O36" s="274">
        <f t="shared" si="13"/>
        <v>0</v>
      </c>
      <c r="P36" s="334">
        <f t="shared" si="1"/>
        <v>0</v>
      </c>
      <c r="Q36" s="352">
        <f t="shared" si="14"/>
        <v>0</v>
      </c>
      <c r="R36" s="353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>
        <f t="shared" si="4"/>
      </c>
      <c r="AG36" s="152"/>
      <c r="AH36" s="218"/>
      <c r="AI36" s="69"/>
      <c r="AJ36" s="154"/>
      <c r="AK36" s="218"/>
      <c r="AL36" s="155"/>
      <c r="AM36" s="219"/>
      <c r="AN36" s="155"/>
      <c r="AO36" s="219"/>
      <c r="AP36" s="75"/>
      <c r="AQ36" s="155"/>
      <c r="AR36" s="219"/>
      <c r="AS36" s="155"/>
      <c r="AT36" s="219"/>
      <c r="AU36" s="155"/>
      <c r="AV36" s="219"/>
      <c r="AW36" s="75"/>
      <c r="AX36" s="155"/>
      <c r="AY36" s="219"/>
      <c r="AZ36" s="155"/>
      <c r="BA36" s="218"/>
      <c r="BB36" s="154"/>
      <c r="BC36" s="218"/>
      <c r="BD36" s="69"/>
      <c r="BE36" s="154"/>
      <c r="BF36" s="220"/>
      <c r="BG36" s="156"/>
      <c r="BH36" s="220"/>
      <c r="BI36" s="156"/>
      <c r="BJ36" s="220"/>
      <c r="BK36" s="244"/>
      <c r="BL36" s="62">
        <f t="shared" si="5"/>
      </c>
      <c r="BM36" s="241"/>
      <c r="BN36" s="161"/>
      <c r="BO36" s="219"/>
      <c r="BP36" s="161"/>
      <c r="BQ36" s="219"/>
      <c r="BR36" s="161"/>
      <c r="BS36" s="219"/>
      <c r="BT36" s="72"/>
      <c r="BU36" s="162"/>
      <c r="BV36" s="222"/>
      <c r="BW36" s="162"/>
      <c r="BX36" s="222"/>
      <c r="BY36" s="162"/>
      <c r="BZ36" s="222"/>
      <c r="CA36" s="72"/>
      <c r="CB36" s="162"/>
      <c r="CC36" s="222"/>
      <c r="CD36" s="162"/>
      <c r="CE36" s="222"/>
      <c r="CF36" s="162"/>
      <c r="CG36" s="222"/>
      <c r="CH36" s="72"/>
      <c r="CI36" s="162"/>
      <c r="CJ36" s="222"/>
      <c r="CK36" s="162"/>
      <c r="CL36" s="222"/>
      <c r="CM36" s="162"/>
      <c r="CN36" s="222"/>
      <c r="CO36" s="139"/>
      <c r="CP36" s="189"/>
      <c r="CQ36" s="237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45"/>
      <c r="B37" s="246"/>
      <c r="C37" s="256"/>
      <c r="D37" s="302"/>
      <c r="E37" s="253"/>
      <c r="F37" s="254"/>
      <c r="G37" s="339">
        <f t="shared" si="6"/>
      </c>
      <c r="H37" s="340">
        <f t="shared" si="7"/>
      </c>
      <c r="I37" s="266">
        <f t="shared" si="8"/>
        <v>0</v>
      </c>
      <c r="J37" s="319">
        <f t="shared" si="9"/>
        <v>0</v>
      </c>
      <c r="K37" s="270">
        <f t="shared" si="10"/>
        <v>0</v>
      </c>
      <c r="L37" s="270">
        <f t="shared" si="0"/>
        <v>0</v>
      </c>
      <c r="M37" s="131">
        <f t="shared" si="11"/>
        <v>0</v>
      </c>
      <c r="N37" s="132">
        <f t="shared" si="12"/>
        <v>0</v>
      </c>
      <c r="O37" s="273">
        <f t="shared" si="13"/>
        <v>0</v>
      </c>
      <c r="P37" s="333">
        <f t="shared" si="1"/>
        <v>0</v>
      </c>
      <c r="Q37" s="352">
        <f t="shared" si="14"/>
        <v>0</v>
      </c>
      <c r="R37" s="353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>
        <f t="shared" si="4"/>
      </c>
      <c r="AG37" s="152"/>
      <c r="AH37" s="218"/>
      <c r="AI37" s="69"/>
      <c r="AJ37" s="154"/>
      <c r="AK37" s="218"/>
      <c r="AL37" s="155"/>
      <c r="AM37" s="219"/>
      <c r="AN37" s="155"/>
      <c r="AO37" s="219"/>
      <c r="AP37" s="75"/>
      <c r="AQ37" s="155"/>
      <c r="AR37" s="219"/>
      <c r="AS37" s="155"/>
      <c r="AT37" s="219"/>
      <c r="AU37" s="155"/>
      <c r="AV37" s="219"/>
      <c r="AW37" s="75"/>
      <c r="AX37" s="155"/>
      <c r="AY37" s="219"/>
      <c r="AZ37" s="155"/>
      <c r="BA37" s="218"/>
      <c r="BB37" s="154"/>
      <c r="BC37" s="218"/>
      <c r="BD37" s="69"/>
      <c r="BE37" s="154"/>
      <c r="BF37" s="218"/>
      <c r="BG37" s="154"/>
      <c r="BH37" s="218"/>
      <c r="BI37" s="154"/>
      <c r="BJ37" s="218"/>
      <c r="BK37" s="243"/>
      <c r="BL37" s="22">
        <f t="shared" si="5"/>
      </c>
      <c r="BM37" s="240"/>
      <c r="BN37" s="161"/>
      <c r="BO37" s="219"/>
      <c r="BP37" s="161"/>
      <c r="BQ37" s="219"/>
      <c r="BR37" s="161"/>
      <c r="BS37" s="219"/>
      <c r="BT37" s="75"/>
      <c r="BU37" s="161"/>
      <c r="BV37" s="219"/>
      <c r="BW37" s="161"/>
      <c r="BX37" s="219"/>
      <c r="BY37" s="161"/>
      <c r="BZ37" s="219"/>
      <c r="CA37" s="75"/>
      <c r="CB37" s="161"/>
      <c r="CC37" s="219"/>
      <c r="CD37" s="161"/>
      <c r="CE37" s="219"/>
      <c r="CF37" s="161"/>
      <c r="CG37" s="219"/>
      <c r="CH37" s="75"/>
      <c r="CI37" s="161"/>
      <c r="CJ37" s="219"/>
      <c r="CK37" s="161"/>
      <c r="CL37" s="219"/>
      <c r="CM37" s="161"/>
      <c r="CN37" s="219"/>
      <c r="CO37" s="139"/>
      <c r="CP37" s="189"/>
      <c r="CQ37" s="237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49"/>
      <c r="B38" s="250"/>
      <c r="C38" s="255"/>
      <c r="D38" s="301"/>
      <c r="E38" s="251"/>
      <c r="F38" s="252"/>
      <c r="G38" s="337">
        <f t="shared" si="6"/>
      </c>
      <c r="H38" s="338">
        <f t="shared" si="7"/>
      </c>
      <c r="I38" s="268">
        <f t="shared" si="8"/>
        <v>0</v>
      </c>
      <c r="J38" s="332">
        <f t="shared" si="9"/>
        <v>0</v>
      </c>
      <c r="K38" s="271">
        <f t="shared" si="10"/>
        <v>0</v>
      </c>
      <c r="L38" s="271">
        <f t="shared" si="0"/>
        <v>0</v>
      </c>
      <c r="M38" s="209">
        <f t="shared" si="11"/>
        <v>0</v>
      </c>
      <c r="N38" s="210">
        <f t="shared" si="12"/>
        <v>0</v>
      </c>
      <c r="O38" s="274">
        <f t="shared" si="13"/>
        <v>0</v>
      </c>
      <c r="P38" s="334">
        <f t="shared" si="1"/>
        <v>0</v>
      </c>
      <c r="Q38" s="352">
        <f t="shared" si="14"/>
        <v>0</v>
      </c>
      <c r="R38" s="353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>
        <f t="shared" si="4"/>
      </c>
      <c r="AG38" s="152"/>
      <c r="AH38" s="218"/>
      <c r="AI38" s="69"/>
      <c r="AJ38" s="154"/>
      <c r="AK38" s="218"/>
      <c r="AL38" s="155"/>
      <c r="AM38" s="219"/>
      <c r="AN38" s="155"/>
      <c r="AO38" s="219"/>
      <c r="AP38" s="75"/>
      <c r="AQ38" s="155"/>
      <c r="AR38" s="219"/>
      <c r="AS38" s="155"/>
      <c r="AT38" s="219"/>
      <c r="AU38" s="155"/>
      <c r="AV38" s="219"/>
      <c r="AW38" s="75"/>
      <c r="AX38" s="155"/>
      <c r="AY38" s="219"/>
      <c r="AZ38" s="155"/>
      <c r="BA38" s="218"/>
      <c r="BB38" s="154"/>
      <c r="BC38" s="218"/>
      <c r="BD38" s="69"/>
      <c r="BE38" s="154"/>
      <c r="BF38" s="218"/>
      <c r="BG38" s="154"/>
      <c r="BH38" s="218"/>
      <c r="BI38" s="154"/>
      <c r="BJ38" s="218"/>
      <c r="BK38" s="243"/>
      <c r="BL38" s="62">
        <f t="shared" si="5"/>
      </c>
      <c r="BM38" s="240"/>
      <c r="BN38" s="161"/>
      <c r="BO38" s="219"/>
      <c r="BP38" s="161"/>
      <c r="BQ38" s="219"/>
      <c r="BR38" s="161"/>
      <c r="BS38" s="219"/>
      <c r="BT38" s="75"/>
      <c r="BU38" s="161"/>
      <c r="BV38" s="219"/>
      <c r="BW38" s="161"/>
      <c r="BX38" s="219"/>
      <c r="BY38" s="161"/>
      <c r="BZ38" s="219"/>
      <c r="CA38" s="75"/>
      <c r="CB38" s="161"/>
      <c r="CC38" s="219"/>
      <c r="CD38" s="161"/>
      <c r="CE38" s="219"/>
      <c r="CF38" s="161"/>
      <c r="CG38" s="219"/>
      <c r="CH38" s="75"/>
      <c r="CI38" s="161"/>
      <c r="CJ38" s="219"/>
      <c r="CK38" s="161"/>
      <c r="CL38" s="219"/>
      <c r="CM38" s="161"/>
      <c r="CN38" s="219"/>
      <c r="CO38" s="139"/>
      <c r="CP38" s="189"/>
      <c r="CQ38" s="237"/>
    </row>
    <row r="39" spans="1:102" ht="21" customHeight="1">
      <c r="A39" s="245"/>
      <c r="B39" s="246"/>
      <c r="C39" s="256"/>
      <c r="D39" s="302"/>
      <c r="E39" s="253"/>
      <c r="F39" s="254"/>
      <c r="G39" s="339">
        <f t="shared" si="6"/>
      </c>
      <c r="H39" s="340">
        <f t="shared" si="7"/>
      </c>
      <c r="I39" s="269">
        <f t="shared" si="8"/>
        <v>0</v>
      </c>
      <c r="J39" s="319">
        <f t="shared" si="9"/>
        <v>0</v>
      </c>
      <c r="K39" s="270">
        <f t="shared" si="10"/>
        <v>0</v>
      </c>
      <c r="L39" s="270">
        <f t="shared" si="0"/>
        <v>0</v>
      </c>
      <c r="M39" s="131">
        <f t="shared" si="11"/>
        <v>0</v>
      </c>
      <c r="N39" s="133">
        <f t="shared" si="12"/>
        <v>0</v>
      </c>
      <c r="O39" s="273">
        <f t="shared" si="13"/>
        <v>0</v>
      </c>
      <c r="P39" s="333">
        <f t="shared" si="1"/>
        <v>0</v>
      </c>
      <c r="Q39" s="352">
        <f t="shared" si="14"/>
        <v>0</v>
      </c>
      <c r="R39" s="353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>
        <f t="shared" si="4"/>
      </c>
      <c r="AG39" s="152"/>
      <c r="AH39" s="218"/>
      <c r="AI39" s="69"/>
      <c r="AJ39" s="154"/>
      <c r="AK39" s="218"/>
      <c r="AL39" s="155"/>
      <c r="AM39" s="219"/>
      <c r="AN39" s="155"/>
      <c r="AO39" s="219"/>
      <c r="AP39" s="75"/>
      <c r="AQ39" s="155"/>
      <c r="AR39" s="219"/>
      <c r="AS39" s="155"/>
      <c r="AT39" s="219"/>
      <c r="AU39" s="155"/>
      <c r="AV39" s="219"/>
      <c r="AW39" s="75"/>
      <c r="AX39" s="155"/>
      <c r="AY39" s="219"/>
      <c r="AZ39" s="155"/>
      <c r="BA39" s="218"/>
      <c r="BB39" s="154"/>
      <c r="BC39" s="218"/>
      <c r="BD39" s="69"/>
      <c r="BE39" s="154"/>
      <c r="BF39" s="218"/>
      <c r="BG39" s="154"/>
      <c r="BH39" s="218"/>
      <c r="BI39" s="154"/>
      <c r="BJ39" s="218"/>
      <c r="BK39" s="243"/>
      <c r="BL39" s="63">
        <f t="shared" si="5"/>
      </c>
      <c r="BM39" s="240"/>
      <c r="BN39" s="161"/>
      <c r="BO39" s="219"/>
      <c r="BP39" s="161"/>
      <c r="BQ39" s="219"/>
      <c r="BR39" s="161"/>
      <c r="BS39" s="219"/>
      <c r="BT39" s="75"/>
      <c r="BU39" s="161"/>
      <c r="BV39" s="219"/>
      <c r="BW39" s="161"/>
      <c r="BX39" s="219"/>
      <c r="BY39" s="161"/>
      <c r="BZ39" s="219"/>
      <c r="CA39" s="75"/>
      <c r="CB39" s="161"/>
      <c r="CC39" s="219"/>
      <c r="CD39" s="161"/>
      <c r="CE39" s="219"/>
      <c r="CF39" s="161"/>
      <c r="CG39" s="219"/>
      <c r="CH39" s="75"/>
      <c r="CI39" s="161"/>
      <c r="CJ39" s="219"/>
      <c r="CK39" s="161"/>
      <c r="CL39" s="219"/>
      <c r="CM39" s="161"/>
      <c r="CN39" s="219"/>
      <c r="CO39" s="140"/>
      <c r="CP39" s="190"/>
      <c r="CQ39" s="238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49"/>
      <c r="B40" s="250"/>
      <c r="C40" s="255"/>
      <c r="D40" s="301"/>
      <c r="E40" s="251"/>
      <c r="F40" s="252"/>
      <c r="G40" s="337">
        <f t="shared" si="6"/>
      </c>
      <c r="H40" s="338">
        <f t="shared" si="7"/>
      </c>
      <c r="I40" s="268">
        <f t="shared" si="8"/>
        <v>0</v>
      </c>
      <c r="J40" s="332">
        <f t="shared" si="9"/>
        <v>0</v>
      </c>
      <c r="K40" s="271">
        <f t="shared" si="10"/>
        <v>0</v>
      </c>
      <c r="L40" s="271">
        <f t="shared" si="0"/>
        <v>0</v>
      </c>
      <c r="M40" s="209">
        <f t="shared" si="11"/>
        <v>0</v>
      </c>
      <c r="N40" s="210">
        <f t="shared" si="12"/>
        <v>0</v>
      </c>
      <c r="O40" s="274">
        <f t="shared" si="13"/>
        <v>0</v>
      </c>
      <c r="P40" s="334">
        <f t="shared" si="1"/>
        <v>0</v>
      </c>
      <c r="Q40" s="352">
        <f t="shared" si="14"/>
        <v>0</v>
      </c>
      <c r="R40" s="353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>
        <f t="shared" si="4"/>
      </c>
      <c r="AG40" s="152"/>
      <c r="AH40" s="218"/>
      <c r="AI40" s="69"/>
      <c r="AJ40" s="154"/>
      <c r="AK40" s="218"/>
      <c r="AL40" s="155"/>
      <c r="AM40" s="219"/>
      <c r="AN40" s="155"/>
      <c r="AO40" s="219"/>
      <c r="AP40" s="75"/>
      <c r="AQ40" s="155"/>
      <c r="AR40" s="219"/>
      <c r="AS40" s="155"/>
      <c r="AT40" s="219"/>
      <c r="AU40" s="155"/>
      <c r="AV40" s="219"/>
      <c r="AW40" s="75"/>
      <c r="AX40" s="155"/>
      <c r="AY40" s="219"/>
      <c r="AZ40" s="155"/>
      <c r="BA40" s="218"/>
      <c r="BB40" s="154"/>
      <c r="BC40" s="218"/>
      <c r="BD40" s="69"/>
      <c r="BE40" s="154"/>
      <c r="BF40" s="218"/>
      <c r="BG40" s="154"/>
      <c r="BH40" s="218"/>
      <c r="BI40" s="154"/>
      <c r="BJ40" s="218"/>
      <c r="BK40" s="243"/>
      <c r="BL40" s="22">
        <f t="shared" si="5"/>
      </c>
      <c r="BM40" s="240"/>
      <c r="BN40" s="161"/>
      <c r="BO40" s="219"/>
      <c r="BP40" s="161"/>
      <c r="BQ40" s="219"/>
      <c r="BR40" s="161"/>
      <c r="BS40" s="219"/>
      <c r="BT40" s="75"/>
      <c r="BU40" s="161"/>
      <c r="BV40" s="219"/>
      <c r="BW40" s="161"/>
      <c r="BX40" s="219"/>
      <c r="BY40" s="161"/>
      <c r="BZ40" s="219"/>
      <c r="CA40" s="75"/>
      <c r="CB40" s="161"/>
      <c r="CC40" s="219"/>
      <c r="CD40" s="161"/>
      <c r="CE40" s="219"/>
      <c r="CF40" s="161"/>
      <c r="CG40" s="219"/>
      <c r="CH40" s="75"/>
      <c r="CI40" s="161"/>
      <c r="CJ40" s="219"/>
      <c r="CK40" s="161"/>
      <c r="CL40" s="219"/>
      <c r="CM40" s="161"/>
      <c r="CN40" s="219"/>
      <c r="CO40" s="139"/>
      <c r="CP40" s="189"/>
      <c r="CQ40" s="237"/>
      <c r="CR40" s="12"/>
      <c r="CS40" s="12"/>
      <c r="CT40" s="12"/>
      <c r="CU40" s="12"/>
      <c r="CV40" s="12"/>
      <c r="CW40" s="12"/>
    </row>
    <row r="41" spans="1:101" ht="21" customHeight="1">
      <c r="A41" s="245"/>
      <c r="B41" s="246"/>
      <c r="C41" s="256"/>
      <c r="D41" s="302"/>
      <c r="E41" s="253"/>
      <c r="F41" s="254"/>
      <c r="G41" s="339">
        <f t="shared" si="6"/>
      </c>
      <c r="H41" s="340">
        <f t="shared" si="7"/>
      </c>
      <c r="I41" s="266">
        <f t="shared" si="8"/>
        <v>0</v>
      </c>
      <c r="J41" s="319">
        <f t="shared" si="9"/>
        <v>0</v>
      </c>
      <c r="K41" s="270">
        <f t="shared" si="10"/>
        <v>0</v>
      </c>
      <c r="L41" s="270">
        <f t="shared" si="0"/>
        <v>0</v>
      </c>
      <c r="M41" s="131">
        <f t="shared" si="11"/>
        <v>0</v>
      </c>
      <c r="N41" s="132">
        <f t="shared" si="12"/>
        <v>0</v>
      </c>
      <c r="O41" s="273">
        <f t="shared" si="13"/>
        <v>0</v>
      </c>
      <c r="P41" s="333">
        <f t="shared" si="1"/>
        <v>0</v>
      </c>
      <c r="Q41" s="352">
        <f t="shared" si="14"/>
        <v>0</v>
      </c>
      <c r="R41" s="353"/>
      <c r="S41" s="101">
        <f aca="true" t="shared" si="26" ref="S41:Y4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>
        <f t="shared" si="4"/>
      </c>
      <c r="AG41" s="152"/>
      <c r="AH41" s="218"/>
      <c r="AI41" s="69"/>
      <c r="AJ41" s="154"/>
      <c r="AK41" s="218"/>
      <c r="AL41" s="155"/>
      <c r="AM41" s="219"/>
      <c r="AN41" s="155"/>
      <c r="AO41" s="219"/>
      <c r="AP41" s="75"/>
      <c r="AQ41" s="155"/>
      <c r="AR41" s="219"/>
      <c r="AS41" s="155"/>
      <c r="AT41" s="219"/>
      <c r="AU41" s="155"/>
      <c r="AV41" s="219"/>
      <c r="AW41" s="75"/>
      <c r="AX41" s="155"/>
      <c r="AY41" s="219"/>
      <c r="AZ41" s="155"/>
      <c r="BA41" s="218"/>
      <c r="BB41" s="154"/>
      <c r="BC41" s="218"/>
      <c r="BD41" s="69"/>
      <c r="BE41" s="154"/>
      <c r="BF41" s="218"/>
      <c r="BG41" s="154"/>
      <c r="BH41" s="218"/>
      <c r="BI41" s="154"/>
      <c r="BJ41" s="218"/>
      <c r="BK41" s="243"/>
      <c r="BL41" s="22">
        <f t="shared" si="5"/>
      </c>
      <c r="BM41" s="240"/>
      <c r="BN41" s="161"/>
      <c r="BO41" s="219"/>
      <c r="BP41" s="161"/>
      <c r="BQ41" s="219"/>
      <c r="BR41" s="161"/>
      <c r="BS41" s="219"/>
      <c r="BT41" s="75"/>
      <c r="BU41" s="161"/>
      <c r="BV41" s="219"/>
      <c r="BW41" s="161"/>
      <c r="BX41" s="219"/>
      <c r="BY41" s="161"/>
      <c r="BZ41" s="219"/>
      <c r="CA41" s="75"/>
      <c r="CB41" s="161"/>
      <c r="CC41" s="219"/>
      <c r="CD41" s="161"/>
      <c r="CE41" s="219"/>
      <c r="CF41" s="161"/>
      <c r="CG41" s="219"/>
      <c r="CH41" s="75"/>
      <c r="CI41" s="161"/>
      <c r="CJ41" s="219"/>
      <c r="CK41" s="161"/>
      <c r="CL41" s="219"/>
      <c r="CM41" s="161"/>
      <c r="CN41" s="219"/>
      <c r="CO41" s="139"/>
      <c r="CP41" s="189"/>
      <c r="CQ41" s="237"/>
      <c r="CW41" s="12"/>
    </row>
    <row r="42" spans="1:102" s="12" customFormat="1" ht="21" customHeight="1">
      <c r="A42" s="249"/>
      <c r="B42" s="250"/>
      <c r="C42" s="255"/>
      <c r="D42" s="301"/>
      <c r="E42" s="251"/>
      <c r="F42" s="252"/>
      <c r="G42" s="337">
        <f t="shared" si="6"/>
      </c>
      <c r="H42" s="338">
        <f t="shared" si="7"/>
      </c>
      <c r="I42" s="267">
        <f t="shared" si="8"/>
        <v>0</v>
      </c>
      <c r="J42" s="332">
        <f t="shared" si="9"/>
        <v>0</v>
      </c>
      <c r="K42" s="271">
        <f t="shared" si="10"/>
        <v>0</v>
      </c>
      <c r="L42" s="271">
        <f t="shared" si="0"/>
        <v>0</v>
      </c>
      <c r="M42" s="209">
        <f t="shared" si="11"/>
        <v>0</v>
      </c>
      <c r="N42" s="210">
        <f t="shared" si="12"/>
        <v>0</v>
      </c>
      <c r="O42" s="274">
        <f t="shared" si="13"/>
        <v>0</v>
      </c>
      <c r="P42" s="334">
        <f t="shared" si="1"/>
        <v>0</v>
      </c>
      <c r="Q42" s="352">
        <f t="shared" si="14"/>
        <v>0</v>
      </c>
      <c r="R42" s="353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>
        <f t="shared" si="4"/>
      </c>
      <c r="AG42" s="152"/>
      <c r="AH42" s="218"/>
      <c r="AI42" s="69"/>
      <c r="AJ42" s="154"/>
      <c r="AK42" s="218"/>
      <c r="AL42" s="154"/>
      <c r="AM42" s="218"/>
      <c r="AN42" s="154"/>
      <c r="AO42" s="218"/>
      <c r="AP42" s="69"/>
      <c r="AQ42" s="154"/>
      <c r="AR42" s="218"/>
      <c r="AS42" s="154"/>
      <c r="AT42" s="218"/>
      <c r="AU42" s="154"/>
      <c r="AV42" s="218"/>
      <c r="AW42" s="69"/>
      <c r="AX42" s="154"/>
      <c r="AY42" s="218"/>
      <c r="AZ42" s="154"/>
      <c r="BA42" s="218"/>
      <c r="BB42" s="154"/>
      <c r="BC42" s="218"/>
      <c r="BD42" s="69"/>
      <c r="BE42" s="154"/>
      <c r="BF42" s="218"/>
      <c r="BG42" s="154"/>
      <c r="BH42" s="218"/>
      <c r="BI42" s="154"/>
      <c r="BJ42" s="218"/>
      <c r="BK42" s="243"/>
      <c r="BL42" s="22">
        <f t="shared" si="5"/>
      </c>
      <c r="BM42" s="240"/>
      <c r="BN42" s="161"/>
      <c r="BO42" s="219"/>
      <c r="BP42" s="161"/>
      <c r="BQ42" s="219"/>
      <c r="BR42" s="161"/>
      <c r="BS42" s="219"/>
      <c r="BT42" s="75"/>
      <c r="BU42" s="161"/>
      <c r="BV42" s="219"/>
      <c r="BW42" s="161"/>
      <c r="BX42" s="219"/>
      <c r="BY42" s="161"/>
      <c r="BZ42" s="219"/>
      <c r="CA42" s="75"/>
      <c r="CB42" s="161"/>
      <c r="CC42" s="219"/>
      <c r="CD42" s="161"/>
      <c r="CE42" s="219"/>
      <c r="CF42" s="161"/>
      <c r="CG42" s="219"/>
      <c r="CH42" s="75"/>
      <c r="CI42" s="161"/>
      <c r="CJ42" s="219"/>
      <c r="CK42" s="161"/>
      <c r="CL42" s="219"/>
      <c r="CM42" s="161"/>
      <c r="CN42" s="219"/>
      <c r="CO42" s="139"/>
      <c r="CP42" s="189"/>
      <c r="CQ42" s="237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45"/>
      <c r="B43" s="246"/>
      <c r="C43" s="256"/>
      <c r="D43" s="302"/>
      <c r="E43" s="253"/>
      <c r="F43" s="254"/>
      <c r="G43" s="339">
        <f t="shared" si="6"/>
      </c>
      <c r="H43" s="340">
        <f t="shared" si="7"/>
      </c>
      <c r="I43" s="266">
        <f t="shared" si="8"/>
        <v>0</v>
      </c>
      <c r="J43" s="319">
        <f t="shared" si="9"/>
        <v>0</v>
      </c>
      <c r="K43" s="270">
        <f t="shared" si="10"/>
        <v>0</v>
      </c>
      <c r="L43" s="270">
        <f t="shared" si="0"/>
        <v>0</v>
      </c>
      <c r="M43" s="131">
        <f t="shared" si="11"/>
        <v>0</v>
      </c>
      <c r="N43" s="132">
        <f t="shared" si="12"/>
        <v>0</v>
      </c>
      <c r="O43" s="273">
        <f t="shared" si="13"/>
        <v>0</v>
      </c>
      <c r="P43" s="333">
        <f t="shared" si="1"/>
        <v>0</v>
      </c>
      <c r="Q43" s="352">
        <f t="shared" si="14"/>
        <v>0</v>
      </c>
      <c r="R43" s="353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>
        <f t="shared" si="4"/>
      </c>
      <c r="AG43" s="152"/>
      <c r="AH43" s="218"/>
      <c r="AI43" s="69"/>
      <c r="AJ43" s="154"/>
      <c r="AK43" s="218"/>
      <c r="AL43" s="154"/>
      <c r="AM43" s="218"/>
      <c r="AN43" s="154"/>
      <c r="AO43" s="218"/>
      <c r="AP43" s="69"/>
      <c r="AQ43" s="154"/>
      <c r="AR43" s="218"/>
      <c r="AS43" s="154"/>
      <c r="AT43" s="218"/>
      <c r="AU43" s="154"/>
      <c r="AV43" s="218"/>
      <c r="AW43" s="69"/>
      <c r="AX43" s="154"/>
      <c r="AY43" s="218"/>
      <c r="AZ43" s="154"/>
      <c r="BA43" s="218"/>
      <c r="BB43" s="154"/>
      <c r="BC43" s="218"/>
      <c r="BD43" s="69"/>
      <c r="BE43" s="154"/>
      <c r="BF43" s="218"/>
      <c r="BG43" s="154"/>
      <c r="BH43" s="218"/>
      <c r="BI43" s="154"/>
      <c r="BJ43" s="218"/>
      <c r="BK43" s="243"/>
      <c r="BL43" s="22">
        <f t="shared" si="5"/>
      </c>
      <c r="BM43" s="240"/>
      <c r="BN43" s="161"/>
      <c r="BO43" s="219"/>
      <c r="BP43" s="161"/>
      <c r="BQ43" s="219"/>
      <c r="BR43" s="161"/>
      <c r="BS43" s="219"/>
      <c r="BT43" s="75"/>
      <c r="BU43" s="161"/>
      <c r="BV43" s="219"/>
      <c r="BW43" s="161"/>
      <c r="BX43" s="219"/>
      <c r="BY43" s="161"/>
      <c r="BZ43" s="219"/>
      <c r="CA43" s="75"/>
      <c r="CB43" s="161"/>
      <c r="CC43" s="219"/>
      <c r="CD43" s="161"/>
      <c r="CE43" s="219"/>
      <c r="CF43" s="161"/>
      <c r="CG43" s="219"/>
      <c r="CH43" s="75"/>
      <c r="CI43" s="161"/>
      <c r="CJ43" s="219"/>
      <c r="CK43" s="161"/>
      <c r="CL43" s="219"/>
      <c r="CM43" s="161"/>
      <c r="CN43" s="219"/>
      <c r="CO43" s="139"/>
      <c r="CP43" s="189"/>
      <c r="CQ43" s="237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49"/>
      <c r="B44" s="250"/>
      <c r="C44" s="255"/>
      <c r="D44" s="301"/>
      <c r="E44" s="251"/>
      <c r="F44" s="252"/>
      <c r="G44" s="337">
        <f t="shared" si="6"/>
      </c>
      <c r="H44" s="338">
        <f t="shared" si="7"/>
      </c>
      <c r="I44" s="267">
        <f t="shared" si="8"/>
        <v>0</v>
      </c>
      <c r="J44" s="332">
        <f t="shared" si="9"/>
        <v>0</v>
      </c>
      <c r="K44" s="271">
        <f t="shared" si="10"/>
        <v>0</v>
      </c>
      <c r="L44" s="271">
        <f t="shared" si="0"/>
        <v>0</v>
      </c>
      <c r="M44" s="209">
        <f t="shared" si="11"/>
        <v>0</v>
      </c>
      <c r="N44" s="210">
        <f t="shared" si="12"/>
        <v>0</v>
      </c>
      <c r="O44" s="274">
        <f t="shared" si="13"/>
        <v>0</v>
      </c>
      <c r="P44" s="334">
        <f t="shared" si="1"/>
        <v>0</v>
      </c>
      <c r="Q44" s="352">
        <f t="shared" si="14"/>
        <v>0</v>
      </c>
      <c r="R44" s="353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>
        <f t="shared" si="4"/>
      </c>
      <c r="AG44" s="152"/>
      <c r="AH44" s="218"/>
      <c r="AI44" s="69"/>
      <c r="AJ44" s="154"/>
      <c r="AK44" s="218"/>
      <c r="AL44" s="154"/>
      <c r="AM44" s="218"/>
      <c r="AN44" s="154"/>
      <c r="AO44" s="218"/>
      <c r="AP44" s="69"/>
      <c r="AQ44" s="154"/>
      <c r="AR44" s="218"/>
      <c r="AS44" s="154"/>
      <c r="AT44" s="218"/>
      <c r="AU44" s="154"/>
      <c r="AV44" s="218"/>
      <c r="AW44" s="69"/>
      <c r="AX44" s="154"/>
      <c r="AY44" s="218"/>
      <c r="AZ44" s="154"/>
      <c r="BA44" s="218"/>
      <c r="BB44" s="154"/>
      <c r="BC44" s="218"/>
      <c r="BD44" s="69"/>
      <c r="BE44" s="154"/>
      <c r="BF44" s="218"/>
      <c r="BG44" s="154"/>
      <c r="BH44" s="218"/>
      <c r="BI44" s="154"/>
      <c r="BJ44" s="218"/>
      <c r="BK44" s="243"/>
      <c r="BL44" s="22">
        <f t="shared" si="5"/>
      </c>
      <c r="BM44" s="240"/>
      <c r="BN44" s="161"/>
      <c r="BO44" s="219"/>
      <c r="BP44" s="161"/>
      <c r="BQ44" s="219"/>
      <c r="BR44" s="161"/>
      <c r="BS44" s="219"/>
      <c r="BT44" s="75"/>
      <c r="BU44" s="161"/>
      <c r="BV44" s="219"/>
      <c r="BW44" s="161"/>
      <c r="BX44" s="219"/>
      <c r="BY44" s="161"/>
      <c r="BZ44" s="219"/>
      <c r="CA44" s="75"/>
      <c r="CB44" s="161"/>
      <c r="CC44" s="219"/>
      <c r="CD44" s="161"/>
      <c r="CE44" s="219"/>
      <c r="CF44" s="161"/>
      <c r="CG44" s="219"/>
      <c r="CH44" s="75"/>
      <c r="CI44" s="161"/>
      <c r="CJ44" s="219"/>
      <c r="CK44" s="161"/>
      <c r="CL44" s="219"/>
      <c r="CM44" s="161"/>
      <c r="CN44" s="219"/>
      <c r="CO44" s="139"/>
      <c r="CP44" s="189"/>
      <c r="CQ44" s="237"/>
    </row>
    <row r="45" spans="1:95" s="12" customFormat="1" ht="21" customHeight="1">
      <c r="A45" s="245"/>
      <c r="B45" s="246"/>
      <c r="C45" s="256"/>
      <c r="D45" s="302"/>
      <c r="E45" s="253"/>
      <c r="F45" s="254"/>
      <c r="G45" s="339">
        <f t="shared" si="6"/>
      </c>
      <c r="H45" s="340">
        <f t="shared" si="7"/>
      </c>
      <c r="I45" s="266">
        <f t="shared" si="8"/>
        <v>0</v>
      </c>
      <c r="J45" s="319">
        <f t="shared" si="9"/>
        <v>0</v>
      </c>
      <c r="K45" s="270">
        <f t="shared" si="10"/>
        <v>0</v>
      </c>
      <c r="L45" s="270">
        <f t="shared" si="0"/>
        <v>0</v>
      </c>
      <c r="M45" s="131">
        <f t="shared" si="11"/>
        <v>0</v>
      </c>
      <c r="N45" s="132">
        <f t="shared" si="12"/>
        <v>0</v>
      </c>
      <c r="O45" s="273">
        <f t="shared" si="13"/>
        <v>0</v>
      </c>
      <c r="P45" s="333">
        <f t="shared" si="1"/>
        <v>0</v>
      </c>
      <c r="Q45" s="352">
        <f t="shared" si="14"/>
        <v>0</v>
      </c>
      <c r="R45" s="353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>
        <f t="shared" si="4"/>
      </c>
      <c r="AG45" s="152"/>
      <c r="AH45" s="218"/>
      <c r="AI45" s="69"/>
      <c r="AJ45" s="154"/>
      <c r="AK45" s="218"/>
      <c r="AL45" s="154"/>
      <c r="AM45" s="218"/>
      <c r="AN45" s="154"/>
      <c r="AO45" s="218"/>
      <c r="AP45" s="69"/>
      <c r="AQ45" s="154"/>
      <c r="AR45" s="218"/>
      <c r="AS45" s="154"/>
      <c r="AT45" s="218"/>
      <c r="AU45" s="154"/>
      <c r="AV45" s="218"/>
      <c r="AW45" s="69"/>
      <c r="AX45" s="154"/>
      <c r="AY45" s="218"/>
      <c r="AZ45" s="154"/>
      <c r="BA45" s="218"/>
      <c r="BB45" s="154"/>
      <c r="BC45" s="218"/>
      <c r="BD45" s="69"/>
      <c r="BE45" s="154"/>
      <c r="BF45" s="218"/>
      <c r="BG45" s="154"/>
      <c r="BH45" s="218"/>
      <c r="BI45" s="154"/>
      <c r="BJ45" s="218"/>
      <c r="BK45" s="243"/>
      <c r="BL45" s="22">
        <f t="shared" si="5"/>
      </c>
      <c r="BM45" s="240"/>
      <c r="BN45" s="161"/>
      <c r="BO45" s="219"/>
      <c r="BP45" s="161"/>
      <c r="BQ45" s="219"/>
      <c r="BR45" s="161"/>
      <c r="BS45" s="219"/>
      <c r="BT45" s="75"/>
      <c r="BU45" s="161"/>
      <c r="BV45" s="219"/>
      <c r="BW45" s="161"/>
      <c r="BX45" s="219"/>
      <c r="BY45" s="161"/>
      <c r="BZ45" s="219"/>
      <c r="CA45" s="75"/>
      <c r="CB45" s="161"/>
      <c r="CC45" s="219"/>
      <c r="CD45" s="161"/>
      <c r="CE45" s="219"/>
      <c r="CF45" s="161"/>
      <c r="CG45" s="219"/>
      <c r="CH45" s="75"/>
      <c r="CI45" s="161"/>
      <c r="CJ45" s="219"/>
      <c r="CK45" s="161"/>
      <c r="CL45" s="219"/>
      <c r="CM45" s="161"/>
      <c r="CN45" s="219"/>
      <c r="CO45" s="139"/>
      <c r="CP45" s="189"/>
      <c r="CQ45" s="237"/>
    </row>
    <row r="46" spans="1:102" ht="21" customHeight="1">
      <c r="A46" s="249"/>
      <c r="B46" s="250"/>
      <c r="C46" s="255"/>
      <c r="D46" s="301"/>
      <c r="E46" s="251"/>
      <c r="F46" s="252"/>
      <c r="G46" s="337">
        <f t="shared" si="6"/>
      </c>
      <c r="H46" s="338">
        <f t="shared" si="7"/>
      </c>
      <c r="I46" s="268">
        <f t="shared" si="8"/>
        <v>0</v>
      </c>
      <c r="J46" s="332">
        <f t="shared" si="9"/>
        <v>0</v>
      </c>
      <c r="K46" s="271">
        <f t="shared" si="10"/>
        <v>0</v>
      </c>
      <c r="L46" s="271">
        <f t="shared" si="0"/>
        <v>0</v>
      </c>
      <c r="M46" s="209">
        <f t="shared" si="11"/>
        <v>0</v>
      </c>
      <c r="N46" s="210">
        <f t="shared" si="12"/>
        <v>0</v>
      </c>
      <c r="O46" s="274">
        <f t="shared" si="13"/>
        <v>0</v>
      </c>
      <c r="P46" s="334">
        <f t="shared" si="1"/>
        <v>0</v>
      </c>
      <c r="Q46" s="352">
        <f t="shared" si="14"/>
        <v>0</v>
      </c>
      <c r="R46" s="353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>
        <f t="shared" si="4"/>
      </c>
      <c r="AG46" s="152"/>
      <c r="AH46" s="218"/>
      <c r="AI46" s="69"/>
      <c r="AJ46" s="154"/>
      <c r="AK46" s="218"/>
      <c r="AL46" s="154"/>
      <c r="AM46" s="218"/>
      <c r="AN46" s="154"/>
      <c r="AO46" s="218"/>
      <c r="AP46" s="69"/>
      <c r="AQ46" s="154"/>
      <c r="AR46" s="218"/>
      <c r="AS46" s="154"/>
      <c r="AT46" s="218"/>
      <c r="AU46" s="154"/>
      <c r="AV46" s="218"/>
      <c r="AW46" s="69"/>
      <c r="AX46" s="154"/>
      <c r="AY46" s="218"/>
      <c r="AZ46" s="154"/>
      <c r="BA46" s="218"/>
      <c r="BB46" s="154"/>
      <c r="BC46" s="218"/>
      <c r="BD46" s="69"/>
      <c r="BE46" s="154"/>
      <c r="BF46" s="218"/>
      <c r="BG46" s="154"/>
      <c r="BH46" s="218"/>
      <c r="BI46" s="154"/>
      <c r="BJ46" s="218"/>
      <c r="BK46" s="243"/>
      <c r="BL46" s="22">
        <f t="shared" si="5"/>
      </c>
      <c r="BM46" s="240"/>
      <c r="BN46" s="161"/>
      <c r="BO46" s="219"/>
      <c r="BP46" s="161"/>
      <c r="BQ46" s="219"/>
      <c r="BR46" s="161"/>
      <c r="BS46" s="219"/>
      <c r="BT46" s="75"/>
      <c r="BU46" s="161"/>
      <c r="BV46" s="219"/>
      <c r="BW46" s="161"/>
      <c r="BX46" s="219"/>
      <c r="BY46" s="161"/>
      <c r="BZ46" s="219"/>
      <c r="CA46" s="75"/>
      <c r="CB46" s="161"/>
      <c r="CC46" s="219"/>
      <c r="CD46" s="161"/>
      <c r="CE46" s="219"/>
      <c r="CF46" s="161"/>
      <c r="CG46" s="219"/>
      <c r="CH46" s="75"/>
      <c r="CI46" s="161"/>
      <c r="CJ46" s="219"/>
      <c r="CK46" s="161"/>
      <c r="CL46" s="219"/>
      <c r="CM46" s="161"/>
      <c r="CN46" s="219"/>
      <c r="CO46" s="139"/>
      <c r="CP46" s="189"/>
      <c r="CQ46" s="237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45"/>
      <c r="B47" s="246"/>
      <c r="C47" s="256"/>
      <c r="D47" s="302"/>
      <c r="E47" s="253"/>
      <c r="F47" s="254"/>
      <c r="G47" s="339">
        <f t="shared" si="6"/>
      </c>
      <c r="H47" s="340">
        <f t="shared" si="7"/>
      </c>
      <c r="I47" s="269">
        <f t="shared" si="8"/>
        <v>0</v>
      </c>
      <c r="J47" s="319">
        <f t="shared" si="9"/>
        <v>0</v>
      </c>
      <c r="K47" s="270">
        <f t="shared" si="10"/>
        <v>0</v>
      </c>
      <c r="L47" s="270">
        <f t="shared" si="0"/>
        <v>0</v>
      </c>
      <c r="M47" s="131">
        <f t="shared" si="11"/>
        <v>0</v>
      </c>
      <c r="N47" s="133">
        <f t="shared" si="12"/>
        <v>0</v>
      </c>
      <c r="O47" s="273">
        <f t="shared" si="13"/>
        <v>0</v>
      </c>
      <c r="P47" s="333">
        <f t="shared" si="1"/>
        <v>0</v>
      </c>
      <c r="Q47" s="352">
        <f t="shared" si="14"/>
        <v>0</v>
      </c>
      <c r="R47" s="353"/>
      <c r="S47" s="101">
        <f aca="true" t="shared" si="27" ref="S47:Y52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>
        <f t="shared" si="4"/>
      </c>
      <c r="AG47" s="152"/>
      <c r="AH47" s="218"/>
      <c r="AI47" s="69"/>
      <c r="AJ47" s="154"/>
      <c r="AK47" s="218"/>
      <c r="AL47" s="154"/>
      <c r="AM47" s="218"/>
      <c r="AN47" s="154"/>
      <c r="AO47" s="218"/>
      <c r="AP47" s="69"/>
      <c r="AQ47" s="154"/>
      <c r="AR47" s="218"/>
      <c r="AS47" s="154"/>
      <c r="AT47" s="218"/>
      <c r="AU47" s="154"/>
      <c r="AV47" s="218"/>
      <c r="AW47" s="69"/>
      <c r="AX47" s="154"/>
      <c r="AY47" s="218"/>
      <c r="AZ47" s="154"/>
      <c r="BA47" s="218"/>
      <c r="BB47" s="154"/>
      <c r="BC47" s="218"/>
      <c r="BD47" s="69"/>
      <c r="BE47" s="154"/>
      <c r="BF47" s="218"/>
      <c r="BG47" s="154"/>
      <c r="BH47" s="218"/>
      <c r="BI47" s="154"/>
      <c r="BJ47" s="218"/>
      <c r="BK47" s="243"/>
      <c r="BL47" s="62">
        <f t="shared" si="5"/>
      </c>
      <c r="BM47" s="240"/>
      <c r="BN47" s="161"/>
      <c r="BO47" s="219"/>
      <c r="BP47" s="161"/>
      <c r="BQ47" s="219"/>
      <c r="BR47" s="161"/>
      <c r="BS47" s="219"/>
      <c r="BT47" s="75"/>
      <c r="BU47" s="161"/>
      <c r="BV47" s="219"/>
      <c r="BW47" s="161"/>
      <c r="BX47" s="219"/>
      <c r="BY47" s="161"/>
      <c r="BZ47" s="219"/>
      <c r="CA47" s="75"/>
      <c r="CB47" s="161"/>
      <c r="CC47" s="219"/>
      <c r="CD47" s="161"/>
      <c r="CE47" s="219"/>
      <c r="CF47" s="161"/>
      <c r="CG47" s="219"/>
      <c r="CH47" s="75"/>
      <c r="CI47" s="161"/>
      <c r="CJ47" s="219"/>
      <c r="CK47" s="161"/>
      <c r="CL47" s="219"/>
      <c r="CM47" s="161"/>
      <c r="CN47" s="219"/>
      <c r="CO47" s="140"/>
      <c r="CP47" s="190"/>
      <c r="CQ47" s="238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49"/>
      <c r="B48" s="250"/>
      <c r="C48" s="255"/>
      <c r="D48" s="301"/>
      <c r="E48" s="251"/>
      <c r="F48" s="252"/>
      <c r="G48" s="337">
        <f t="shared" si="6"/>
      </c>
      <c r="H48" s="338">
        <f t="shared" si="7"/>
      </c>
      <c r="I48" s="268">
        <f t="shared" si="8"/>
        <v>0</v>
      </c>
      <c r="J48" s="332">
        <f t="shared" si="9"/>
        <v>0</v>
      </c>
      <c r="K48" s="271">
        <f t="shared" si="10"/>
        <v>0</v>
      </c>
      <c r="L48" s="271">
        <f t="shared" si="0"/>
        <v>0</v>
      </c>
      <c r="M48" s="209">
        <f t="shared" si="11"/>
        <v>0</v>
      </c>
      <c r="N48" s="210">
        <f t="shared" si="12"/>
        <v>0</v>
      </c>
      <c r="O48" s="274">
        <f t="shared" si="13"/>
        <v>0</v>
      </c>
      <c r="P48" s="334">
        <f t="shared" si="1"/>
        <v>0</v>
      </c>
      <c r="Q48" s="352">
        <f t="shared" si="14"/>
        <v>0</v>
      </c>
      <c r="R48" s="353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>
        <f t="shared" si="4"/>
      </c>
      <c r="AG48" s="152"/>
      <c r="AH48" s="218"/>
      <c r="AI48" s="69"/>
      <c r="AJ48" s="154"/>
      <c r="AK48" s="218"/>
      <c r="AL48" s="154"/>
      <c r="AM48" s="218"/>
      <c r="AN48" s="154"/>
      <c r="AO48" s="218"/>
      <c r="AP48" s="69"/>
      <c r="AQ48" s="154"/>
      <c r="AR48" s="218"/>
      <c r="AS48" s="154"/>
      <c r="AT48" s="218"/>
      <c r="AU48" s="154"/>
      <c r="AV48" s="218"/>
      <c r="AW48" s="69"/>
      <c r="AX48" s="154"/>
      <c r="AY48" s="218"/>
      <c r="AZ48" s="154"/>
      <c r="BA48" s="218"/>
      <c r="BB48" s="154"/>
      <c r="BC48" s="218"/>
      <c r="BD48" s="69"/>
      <c r="BE48" s="154"/>
      <c r="BF48" s="218"/>
      <c r="BG48" s="154"/>
      <c r="BH48" s="218"/>
      <c r="BI48" s="154"/>
      <c r="BJ48" s="218"/>
      <c r="BK48" s="243"/>
      <c r="BL48" s="62">
        <f t="shared" si="5"/>
      </c>
      <c r="BM48" s="240"/>
      <c r="BN48" s="161"/>
      <c r="BO48" s="219"/>
      <c r="BP48" s="161"/>
      <c r="BQ48" s="219"/>
      <c r="BR48" s="161"/>
      <c r="BS48" s="219"/>
      <c r="BT48" s="75"/>
      <c r="BU48" s="161"/>
      <c r="BV48" s="219"/>
      <c r="BW48" s="161"/>
      <c r="BX48" s="219"/>
      <c r="BY48" s="161"/>
      <c r="BZ48" s="219"/>
      <c r="CA48" s="75"/>
      <c r="CB48" s="161"/>
      <c r="CC48" s="219"/>
      <c r="CD48" s="161"/>
      <c r="CE48" s="219"/>
      <c r="CF48" s="161"/>
      <c r="CG48" s="219"/>
      <c r="CH48" s="75"/>
      <c r="CI48" s="161"/>
      <c r="CJ48" s="219"/>
      <c r="CK48" s="161"/>
      <c r="CL48" s="219"/>
      <c r="CM48" s="161"/>
      <c r="CN48" s="219"/>
      <c r="CO48" s="139"/>
      <c r="CP48" s="189"/>
      <c r="CQ48" s="237"/>
    </row>
    <row r="49" spans="1:95" ht="21" customHeight="1">
      <c r="A49" s="245"/>
      <c r="B49" s="246"/>
      <c r="C49" s="256"/>
      <c r="D49" s="302"/>
      <c r="E49" s="253"/>
      <c r="F49" s="254"/>
      <c r="G49" s="339">
        <f t="shared" si="6"/>
      </c>
      <c r="H49" s="340">
        <f t="shared" si="7"/>
      </c>
      <c r="I49" s="266">
        <f t="shared" si="8"/>
        <v>0</v>
      </c>
      <c r="J49" s="319">
        <f t="shared" si="9"/>
        <v>0</v>
      </c>
      <c r="K49" s="270">
        <f t="shared" si="10"/>
        <v>0</v>
      </c>
      <c r="L49" s="270">
        <f t="shared" si="0"/>
        <v>0</v>
      </c>
      <c r="M49" s="131">
        <f t="shared" si="11"/>
        <v>0</v>
      </c>
      <c r="N49" s="132">
        <f t="shared" si="12"/>
        <v>0</v>
      </c>
      <c r="O49" s="273">
        <f t="shared" si="13"/>
        <v>0</v>
      </c>
      <c r="P49" s="333">
        <f t="shared" si="1"/>
        <v>0</v>
      </c>
      <c r="Q49" s="352">
        <f t="shared" si="14"/>
        <v>0</v>
      </c>
      <c r="R49" s="353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>
        <f t="shared" si="4"/>
      </c>
      <c r="AG49" s="152"/>
      <c r="AH49" s="218"/>
      <c r="AI49" s="69"/>
      <c r="AJ49" s="154"/>
      <c r="AK49" s="218"/>
      <c r="AL49" s="154"/>
      <c r="AM49" s="218"/>
      <c r="AN49" s="154"/>
      <c r="AO49" s="218"/>
      <c r="AP49" s="69"/>
      <c r="AQ49" s="154"/>
      <c r="AR49" s="218"/>
      <c r="AS49" s="154"/>
      <c r="AT49" s="218"/>
      <c r="AU49" s="154"/>
      <c r="AV49" s="218"/>
      <c r="AW49" s="69"/>
      <c r="AX49" s="154"/>
      <c r="AY49" s="218"/>
      <c r="AZ49" s="154"/>
      <c r="BA49" s="218"/>
      <c r="BB49" s="154"/>
      <c r="BC49" s="218"/>
      <c r="BD49" s="69"/>
      <c r="BE49" s="154"/>
      <c r="BF49" s="220"/>
      <c r="BG49" s="156"/>
      <c r="BH49" s="220"/>
      <c r="BI49" s="156"/>
      <c r="BJ49" s="220"/>
      <c r="BK49" s="244"/>
      <c r="BL49" s="22">
        <f t="shared" si="5"/>
      </c>
      <c r="BM49" s="241"/>
      <c r="BN49" s="162"/>
      <c r="BO49" s="222"/>
      <c r="BP49" s="162"/>
      <c r="BQ49" s="222"/>
      <c r="BR49" s="162"/>
      <c r="BS49" s="222"/>
      <c r="BT49" s="72"/>
      <c r="BU49" s="162"/>
      <c r="BV49" s="222"/>
      <c r="BW49" s="162"/>
      <c r="BX49" s="222"/>
      <c r="BY49" s="162"/>
      <c r="BZ49" s="222"/>
      <c r="CA49" s="72"/>
      <c r="CB49" s="162"/>
      <c r="CC49" s="222"/>
      <c r="CD49" s="162"/>
      <c r="CE49" s="222"/>
      <c r="CF49" s="162"/>
      <c r="CG49" s="222"/>
      <c r="CH49" s="72"/>
      <c r="CI49" s="162"/>
      <c r="CJ49" s="222"/>
      <c r="CK49" s="162"/>
      <c r="CL49" s="222"/>
      <c r="CM49" s="162"/>
      <c r="CN49" s="222"/>
      <c r="CO49" s="139"/>
      <c r="CP49" s="189"/>
      <c r="CQ49" s="237"/>
    </row>
    <row r="50" spans="1:95" ht="21" customHeight="1">
      <c r="A50" s="249"/>
      <c r="B50" s="250"/>
      <c r="C50" s="255"/>
      <c r="D50" s="301"/>
      <c r="E50" s="251"/>
      <c r="F50" s="252"/>
      <c r="G50" s="337">
        <f t="shared" si="6"/>
      </c>
      <c r="H50" s="338">
        <f t="shared" si="7"/>
      </c>
      <c r="I50" s="267">
        <f t="shared" si="8"/>
        <v>0</v>
      </c>
      <c r="J50" s="332">
        <f t="shared" si="9"/>
        <v>0</v>
      </c>
      <c r="K50" s="271">
        <f t="shared" si="10"/>
        <v>0</v>
      </c>
      <c r="L50" s="271">
        <f t="shared" si="0"/>
        <v>0</v>
      </c>
      <c r="M50" s="209">
        <f t="shared" si="11"/>
        <v>0</v>
      </c>
      <c r="N50" s="210">
        <f t="shared" si="12"/>
        <v>0</v>
      </c>
      <c r="O50" s="274">
        <f t="shared" si="13"/>
        <v>0</v>
      </c>
      <c r="P50" s="334">
        <f t="shared" si="1"/>
        <v>0</v>
      </c>
      <c r="Q50" s="352">
        <f t="shared" si="14"/>
        <v>0</v>
      </c>
      <c r="R50" s="353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si="15"/>
        <v>0</v>
      </c>
      <c r="AA50" s="105">
        <f t="shared" si="16"/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22">
        <f t="shared" si="4"/>
      </c>
      <c r="AG50" s="152"/>
      <c r="AH50" s="218"/>
      <c r="AI50" s="69"/>
      <c r="AJ50" s="154"/>
      <c r="AK50" s="218"/>
      <c r="AL50" s="154"/>
      <c r="AM50" s="218"/>
      <c r="AN50" s="154"/>
      <c r="AO50" s="218"/>
      <c r="AP50" s="69"/>
      <c r="AQ50" s="154"/>
      <c r="AR50" s="218"/>
      <c r="AS50" s="154"/>
      <c r="AT50" s="218"/>
      <c r="AU50" s="154"/>
      <c r="AV50" s="218"/>
      <c r="AW50" s="69"/>
      <c r="AX50" s="154"/>
      <c r="AY50" s="218"/>
      <c r="AZ50" s="154"/>
      <c r="BA50" s="218"/>
      <c r="BB50" s="154"/>
      <c r="BC50" s="218"/>
      <c r="BD50" s="69"/>
      <c r="BE50" s="154"/>
      <c r="BF50" s="218"/>
      <c r="BG50" s="154"/>
      <c r="BH50" s="218"/>
      <c r="BI50" s="154"/>
      <c r="BJ50" s="218"/>
      <c r="BK50" s="243"/>
      <c r="BL50" s="22">
        <f t="shared" si="5"/>
      </c>
      <c r="BM50" s="240"/>
      <c r="BN50" s="161"/>
      <c r="BO50" s="219"/>
      <c r="BP50" s="161"/>
      <c r="BQ50" s="219"/>
      <c r="BR50" s="161"/>
      <c r="BS50" s="219"/>
      <c r="BT50" s="75"/>
      <c r="BU50" s="161"/>
      <c r="BV50" s="219"/>
      <c r="BW50" s="161"/>
      <c r="BX50" s="219"/>
      <c r="BY50" s="161"/>
      <c r="BZ50" s="219"/>
      <c r="CA50" s="75"/>
      <c r="CB50" s="161"/>
      <c r="CC50" s="219"/>
      <c r="CD50" s="161"/>
      <c r="CE50" s="219"/>
      <c r="CF50" s="161"/>
      <c r="CG50" s="219"/>
      <c r="CH50" s="75"/>
      <c r="CI50" s="161"/>
      <c r="CJ50" s="219"/>
      <c r="CK50" s="161"/>
      <c r="CL50" s="219"/>
      <c r="CM50" s="161"/>
      <c r="CN50" s="219"/>
      <c r="CO50" s="139"/>
      <c r="CP50" s="189"/>
      <c r="CQ50" s="237"/>
    </row>
    <row r="51" spans="1:102" s="12" customFormat="1" ht="21" customHeight="1">
      <c r="A51" s="245"/>
      <c r="B51" s="246"/>
      <c r="C51" s="256"/>
      <c r="D51" s="302"/>
      <c r="E51" s="253"/>
      <c r="F51" s="254"/>
      <c r="G51" s="339">
        <f t="shared" si="6"/>
      </c>
      <c r="H51" s="340">
        <f t="shared" si="7"/>
      </c>
      <c r="I51" s="266">
        <f t="shared" si="8"/>
        <v>0</v>
      </c>
      <c r="J51" s="319">
        <f t="shared" si="9"/>
        <v>0</v>
      </c>
      <c r="K51" s="270">
        <f t="shared" si="10"/>
        <v>0</v>
      </c>
      <c r="L51" s="270">
        <f t="shared" si="0"/>
        <v>0</v>
      </c>
      <c r="M51" s="131">
        <f t="shared" si="11"/>
        <v>0</v>
      </c>
      <c r="N51" s="132">
        <f t="shared" si="12"/>
        <v>0</v>
      </c>
      <c r="O51" s="273">
        <f t="shared" si="13"/>
        <v>0</v>
      </c>
      <c r="P51" s="333">
        <f t="shared" si="1"/>
        <v>0</v>
      </c>
      <c r="Q51" s="352">
        <f t="shared" si="14"/>
        <v>0</v>
      </c>
      <c r="R51" s="353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15"/>
        <v>0</v>
      </c>
      <c r="AA51" s="105">
        <f t="shared" si="16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22">
        <f t="shared" si="4"/>
      </c>
      <c r="AG51" s="152"/>
      <c r="AH51" s="218"/>
      <c r="AI51" s="69"/>
      <c r="AJ51" s="154"/>
      <c r="AK51" s="218"/>
      <c r="AL51" s="154"/>
      <c r="AM51" s="218"/>
      <c r="AN51" s="154"/>
      <c r="AO51" s="218"/>
      <c r="AP51" s="69"/>
      <c r="AQ51" s="154"/>
      <c r="AR51" s="218"/>
      <c r="AS51" s="154"/>
      <c r="AT51" s="218"/>
      <c r="AU51" s="154"/>
      <c r="AV51" s="218"/>
      <c r="AW51" s="69"/>
      <c r="AX51" s="154"/>
      <c r="AY51" s="218"/>
      <c r="AZ51" s="154"/>
      <c r="BA51" s="218"/>
      <c r="BB51" s="154"/>
      <c r="BC51" s="218"/>
      <c r="BD51" s="69"/>
      <c r="BE51" s="154"/>
      <c r="BF51" s="218"/>
      <c r="BG51" s="154"/>
      <c r="BH51" s="218"/>
      <c r="BI51" s="154"/>
      <c r="BJ51" s="218"/>
      <c r="BK51" s="243"/>
      <c r="BL51" s="22">
        <f t="shared" si="5"/>
      </c>
      <c r="BM51" s="240"/>
      <c r="BN51" s="161"/>
      <c r="BO51" s="219"/>
      <c r="BP51" s="161"/>
      <c r="BQ51" s="219"/>
      <c r="BR51" s="161"/>
      <c r="BS51" s="219"/>
      <c r="BT51" s="75"/>
      <c r="BU51" s="161"/>
      <c r="BV51" s="219"/>
      <c r="BW51" s="161"/>
      <c r="BX51" s="219"/>
      <c r="BY51" s="161"/>
      <c r="BZ51" s="219"/>
      <c r="CA51" s="75"/>
      <c r="CB51" s="161"/>
      <c r="CC51" s="219"/>
      <c r="CD51" s="161"/>
      <c r="CE51" s="219"/>
      <c r="CF51" s="161"/>
      <c r="CG51" s="219"/>
      <c r="CH51" s="75"/>
      <c r="CI51" s="161"/>
      <c r="CJ51" s="219"/>
      <c r="CK51" s="161"/>
      <c r="CL51" s="219"/>
      <c r="CM51" s="161"/>
      <c r="CN51" s="219"/>
      <c r="CO51" s="139"/>
      <c r="CP51" s="189"/>
      <c r="CQ51" s="237"/>
      <c r="CR51" s="1"/>
      <c r="CS51" s="1"/>
      <c r="CT51" s="1"/>
      <c r="CU51" s="1"/>
      <c r="CV51" s="1"/>
      <c r="CW51" s="1"/>
      <c r="CX51" s="1"/>
    </row>
    <row r="52" spans="1:102" ht="21" customHeight="1">
      <c r="A52" s="249"/>
      <c r="B52" s="250"/>
      <c r="C52" s="255"/>
      <c r="D52" s="301"/>
      <c r="E52" s="251"/>
      <c r="F52" s="252"/>
      <c r="G52" s="337">
        <f t="shared" si="6"/>
      </c>
      <c r="H52" s="338">
        <f t="shared" si="7"/>
      </c>
      <c r="I52" s="268">
        <f t="shared" si="8"/>
        <v>0</v>
      </c>
      <c r="J52" s="332">
        <f t="shared" si="9"/>
        <v>0</v>
      </c>
      <c r="K52" s="271">
        <f t="shared" si="10"/>
        <v>0</v>
      </c>
      <c r="L52" s="271">
        <f t="shared" si="0"/>
        <v>0</v>
      </c>
      <c r="M52" s="209">
        <f t="shared" si="11"/>
        <v>0</v>
      </c>
      <c r="N52" s="210">
        <f t="shared" si="12"/>
        <v>0</v>
      </c>
      <c r="O52" s="274">
        <f t="shared" si="13"/>
        <v>0</v>
      </c>
      <c r="P52" s="334">
        <f t="shared" si="1"/>
        <v>0</v>
      </c>
      <c r="Q52" s="352">
        <f t="shared" si="14"/>
        <v>0</v>
      </c>
      <c r="R52" s="353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15"/>
        <v>0</v>
      </c>
      <c r="AA52" s="105">
        <f t="shared" si="16"/>
        <v>0</v>
      </c>
      <c r="AB52" s="104">
        <f t="shared" si="3"/>
        <v>0</v>
      </c>
      <c r="AC52" s="110">
        <f t="shared" si="3"/>
        <v>0</v>
      </c>
      <c r="AD52" s="110">
        <f t="shared" si="3"/>
        <v>0</v>
      </c>
      <c r="AE52" s="111">
        <f t="shared" si="3"/>
        <v>0</v>
      </c>
      <c r="AF52" s="22">
        <f t="shared" si="4"/>
      </c>
      <c r="AG52" s="152"/>
      <c r="AH52" s="218"/>
      <c r="AI52" s="69"/>
      <c r="AJ52" s="154"/>
      <c r="AK52" s="218"/>
      <c r="AL52" s="154"/>
      <c r="AM52" s="218"/>
      <c r="AN52" s="154"/>
      <c r="AO52" s="218"/>
      <c r="AP52" s="69"/>
      <c r="AQ52" s="154"/>
      <c r="AR52" s="218"/>
      <c r="AS52" s="154"/>
      <c r="AT52" s="218"/>
      <c r="AU52" s="154"/>
      <c r="AV52" s="218"/>
      <c r="AW52" s="69"/>
      <c r="AX52" s="154"/>
      <c r="AY52" s="218"/>
      <c r="AZ52" s="154"/>
      <c r="BA52" s="218"/>
      <c r="BB52" s="154"/>
      <c r="BC52" s="218"/>
      <c r="BD52" s="69"/>
      <c r="BE52" s="154"/>
      <c r="BF52" s="218"/>
      <c r="BG52" s="154"/>
      <c r="BH52" s="218"/>
      <c r="BI52" s="154"/>
      <c r="BJ52" s="218"/>
      <c r="BK52" s="243"/>
      <c r="BL52" s="22">
        <f t="shared" si="5"/>
      </c>
      <c r="BM52" s="240"/>
      <c r="BN52" s="161"/>
      <c r="BO52" s="219"/>
      <c r="BP52" s="161"/>
      <c r="BQ52" s="219"/>
      <c r="BR52" s="161"/>
      <c r="BS52" s="219"/>
      <c r="BT52" s="75"/>
      <c r="BU52" s="161"/>
      <c r="BV52" s="219"/>
      <c r="BW52" s="161"/>
      <c r="BX52" s="219"/>
      <c r="BY52" s="161"/>
      <c r="BZ52" s="219"/>
      <c r="CA52" s="75"/>
      <c r="CB52" s="161"/>
      <c r="CC52" s="219"/>
      <c r="CD52" s="161"/>
      <c r="CE52" s="219"/>
      <c r="CF52" s="161"/>
      <c r="CG52" s="219"/>
      <c r="CH52" s="75"/>
      <c r="CI52" s="161"/>
      <c r="CJ52" s="219"/>
      <c r="CK52" s="161"/>
      <c r="CL52" s="219"/>
      <c r="CM52" s="161"/>
      <c r="CN52" s="219"/>
      <c r="CO52" s="139"/>
      <c r="CP52" s="189"/>
      <c r="CQ52" s="237"/>
      <c r="CX52" s="12"/>
    </row>
    <row r="53" spans="1:95" ht="6.75" customHeight="1" thickBot="1">
      <c r="A53" s="23"/>
      <c r="B53" s="24"/>
      <c r="C53" s="41"/>
      <c r="D53" s="25"/>
      <c r="E53" s="42"/>
      <c r="F53" s="26"/>
      <c r="G53" s="27"/>
      <c r="H53" s="27"/>
      <c r="I53" s="32"/>
      <c r="J53" s="27"/>
      <c r="K53" s="30"/>
      <c r="L53" s="30"/>
      <c r="M53" s="27"/>
      <c r="N53" s="59"/>
      <c r="O53" s="30"/>
      <c r="P53" s="31"/>
      <c r="Q53" s="57"/>
      <c r="R53" s="58"/>
      <c r="S53" s="112"/>
      <c r="T53" s="113"/>
      <c r="U53" s="114"/>
      <c r="V53" s="115"/>
      <c r="W53" s="112"/>
      <c r="X53" s="113"/>
      <c r="Y53" s="116"/>
      <c r="Z53" s="117"/>
      <c r="AA53" s="117"/>
      <c r="AB53" s="118"/>
      <c r="AC53" s="119"/>
      <c r="AD53" s="119"/>
      <c r="AE53" s="120"/>
      <c r="AF53" s="29"/>
      <c r="AG53" s="32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8"/>
      <c r="BL53" s="29"/>
      <c r="BM53" s="32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8"/>
    </row>
    <row r="54" spans="1:95" ht="19.5" customHeight="1" thickBot="1">
      <c r="A54" s="202"/>
      <c r="B54" s="203"/>
      <c r="C54" s="203"/>
      <c r="D54" s="205"/>
      <c r="E54" s="206"/>
      <c r="F54" s="206"/>
      <c r="G54" s="206"/>
      <c r="H54" s="206"/>
      <c r="I54" s="134"/>
      <c r="J54" s="134"/>
      <c r="K54" s="33"/>
      <c r="L54" s="33"/>
      <c r="M54" s="60"/>
      <c r="N54" s="60"/>
      <c r="O54" s="363" t="s">
        <v>6</v>
      </c>
      <c r="P54" s="364"/>
      <c r="Q54" s="467">
        <f>SUM(Q23:R52)</f>
        <v>0</v>
      </c>
      <c r="R54" s="468"/>
      <c r="S54" s="121">
        <f aca="true" t="shared" si="28" ref="S54:AE54">SUM(S23:S53)</f>
        <v>0</v>
      </c>
      <c r="T54" s="122">
        <f t="shared" si="28"/>
        <v>0</v>
      </c>
      <c r="U54" s="123">
        <f t="shared" si="28"/>
        <v>0</v>
      </c>
      <c r="V54" s="124">
        <f t="shared" si="28"/>
        <v>0</v>
      </c>
      <c r="W54" s="121">
        <f t="shared" si="28"/>
        <v>0</v>
      </c>
      <c r="X54" s="122">
        <f t="shared" si="28"/>
        <v>0</v>
      </c>
      <c r="Y54" s="125">
        <f t="shared" si="28"/>
        <v>0</v>
      </c>
      <c r="Z54" s="126">
        <f>SUM(Z23:Z53)</f>
        <v>0</v>
      </c>
      <c r="AA54" s="126">
        <f t="shared" si="28"/>
        <v>0</v>
      </c>
      <c r="AB54" s="127">
        <f t="shared" si="28"/>
        <v>0</v>
      </c>
      <c r="AC54" s="128">
        <f t="shared" si="28"/>
        <v>0</v>
      </c>
      <c r="AD54" s="128">
        <f t="shared" si="28"/>
        <v>0</v>
      </c>
      <c r="AE54" s="128">
        <f t="shared" si="28"/>
        <v>0</v>
      </c>
      <c r="AF54" s="213"/>
      <c r="AG54" s="135">
        <f aca="true" t="shared" si="29" ref="AG54:BJ54">IF(COUNTIF(AG$23:AG$53,11)+COUNTIF(AG$23:AG$53,12)+COUNTIF(AG$23:AG$53,13)+COUNTIF(AG$23:AG$53,14)+COUNTIF(AG$23:AG$53,30)+COUNTIF(AG$23:AG$53,45)+COUNTIF(AG$23:AG$53,60)+COUNTIF(AG$23:AG$53,22)+COUNTIF(AG$23:AG$53,23)+COUNTIF(AG$23:AG$53,24)+COUNTIF(AG$23:AG$53,25)+COUNTIF(AG$23:AG$53,"RS")+COUNTIF(AG$23:AG$53,"PES")=COUNTA(AG$23:AG$53),"","X")</f>
      </c>
      <c r="AH54" s="135">
        <f t="shared" si="29"/>
      </c>
      <c r="AI54" s="135">
        <f t="shared" si="29"/>
      </c>
      <c r="AJ54" s="135">
        <f t="shared" si="29"/>
      </c>
      <c r="AK54" s="135">
        <f t="shared" si="29"/>
      </c>
      <c r="AL54" s="135">
        <f t="shared" si="29"/>
      </c>
      <c r="AM54" s="135">
        <f t="shared" si="29"/>
      </c>
      <c r="AN54" s="135">
        <f t="shared" si="29"/>
      </c>
      <c r="AO54" s="135">
        <f t="shared" si="29"/>
      </c>
      <c r="AP54" s="135">
        <f t="shared" si="29"/>
      </c>
      <c r="AQ54" s="135">
        <f t="shared" si="29"/>
      </c>
      <c r="AR54" s="135">
        <f t="shared" si="29"/>
      </c>
      <c r="AS54" s="135">
        <f t="shared" si="29"/>
      </c>
      <c r="AT54" s="135">
        <f t="shared" si="29"/>
      </c>
      <c r="AU54" s="135">
        <f t="shared" si="29"/>
      </c>
      <c r="AV54" s="135">
        <f t="shared" si="29"/>
      </c>
      <c r="AW54" s="135">
        <f t="shared" si="29"/>
      </c>
      <c r="AX54" s="135">
        <f t="shared" si="29"/>
      </c>
      <c r="AY54" s="135">
        <f t="shared" si="29"/>
      </c>
      <c r="AZ54" s="135">
        <f t="shared" si="29"/>
      </c>
      <c r="BA54" s="135">
        <f t="shared" si="29"/>
      </c>
      <c r="BB54" s="135">
        <f t="shared" si="29"/>
      </c>
      <c r="BC54" s="135">
        <f t="shared" si="29"/>
      </c>
      <c r="BD54" s="135">
        <f t="shared" si="29"/>
      </c>
      <c r="BE54" s="135">
        <f t="shared" si="29"/>
      </c>
      <c r="BF54" s="135">
        <f t="shared" si="29"/>
      </c>
      <c r="BG54" s="135">
        <f t="shared" si="29"/>
      </c>
      <c r="BH54" s="135">
        <f t="shared" si="29"/>
      </c>
      <c r="BI54" s="135">
        <f t="shared" si="29"/>
      </c>
      <c r="BJ54" s="135">
        <f t="shared" si="29"/>
      </c>
      <c r="BK54" s="135">
        <f>IF(COUNTIF(BK$23:BK$53,11)+COUNTIF(BK$23:BK$53,12)+COUNTIF(BK$23:BK$53,13)+COUNTIF(BK$23:BK$53,14)+COUNTIF(BK$23:BK$53,30)+COUNTIF(BK$23:BK$53,45)+COUNTIF(BK$23:BK$53,60)+COUNTIF(BK$23:BK$53,22)+COUNTIF(BK$23:BK$53,23)+COUNTIF(BK$23:BK$53,24)+COUNTIF(BK$23:BK$53,25)+COUNTIF(BK$23:BK$53,"F")=COUNTA(BK$23:BK$53),"","X")</f>
      </c>
      <c r="BL54" s="213"/>
      <c r="BM54" s="135">
        <f aca="true" t="shared" si="30" ref="BM54:CQ54">IF(COUNTIF(BM$23:BM$53,11)+COUNTIF(BM$23:BM$53,12)+COUNTIF(BM$23:BM$53,13)+COUNTIF(BM$23:BM$53,14)+COUNTIF(BM$23:BM$53,30)+COUNTIF(BM$23:BM$53,45)+COUNTIF(BM$23:BM$53,60)+COUNTIF(BM$23:BM$53,22)+COUNTIF(BM$23:BM$53,23)+COUNTIF(BM$23:BM$53,24)+COUNTIF(BM$23:BM$53,25)+COUNTIF(BM$23:BM$53,"RS")+COUNTIF(BM$23:BM$53,"PES")=COUNTA(BM$23:BM$53),"","X")</f>
      </c>
      <c r="BN54" s="135">
        <f t="shared" si="30"/>
      </c>
      <c r="BO54" s="135">
        <f t="shared" si="30"/>
      </c>
      <c r="BP54" s="135">
        <f t="shared" si="30"/>
      </c>
      <c r="BQ54" s="135">
        <f t="shared" si="30"/>
      </c>
      <c r="BR54" s="135">
        <f t="shared" si="30"/>
      </c>
      <c r="BS54" s="135">
        <f t="shared" si="30"/>
      </c>
      <c r="BT54" s="135">
        <f t="shared" si="30"/>
      </c>
      <c r="BU54" s="135">
        <f t="shared" si="30"/>
      </c>
      <c r="BV54" s="135">
        <f t="shared" si="30"/>
      </c>
      <c r="BW54" s="135">
        <f t="shared" si="30"/>
      </c>
      <c r="BX54" s="135">
        <f t="shared" si="30"/>
      </c>
      <c r="BY54" s="135">
        <f t="shared" si="30"/>
      </c>
      <c r="BZ54" s="135">
        <f t="shared" si="30"/>
      </c>
      <c r="CA54" s="135">
        <f t="shared" si="30"/>
      </c>
      <c r="CB54" s="135">
        <f t="shared" si="30"/>
      </c>
      <c r="CC54" s="135">
        <f t="shared" si="30"/>
      </c>
      <c r="CD54" s="135">
        <f t="shared" si="30"/>
      </c>
      <c r="CE54" s="135">
        <f t="shared" si="30"/>
      </c>
      <c r="CF54" s="135">
        <f t="shared" si="30"/>
      </c>
      <c r="CG54" s="135">
        <f t="shared" si="30"/>
      </c>
      <c r="CH54" s="135">
        <f t="shared" si="30"/>
      </c>
      <c r="CI54" s="135">
        <f t="shared" si="30"/>
      </c>
      <c r="CJ54" s="135">
        <f t="shared" si="30"/>
      </c>
      <c r="CK54" s="135">
        <f t="shared" si="30"/>
      </c>
      <c r="CL54" s="135">
        <f t="shared" si="30"/>
      </c>
      <c r="CM54" s="135">
        <f t="shared" si="30"/>
      </c>
      <c r="CN54" s="135">
        <f t="shared" si="30"/>
      </c>
      <c r="CO54" s="135">
        <f t="shared" si="30"/>
      </c>
      <c r="CP54" s="135">
        <f t="shared" si="30"/>
      </c>
      <c r="CQ54" s="135">
        <f t="shared" si="30"/>
      </c>
    </row>
    <row r="55" spans="1:101" ht="19.5" customHeight="1" thickBot="1">
      <c r="A55" s="198"/>
      <c r="B55" s="195"/>
      <c r="C55" s="195"/>
      <c r="D55" s="198"/>
      <c r="E55" s="200"/>
      <c r="F55" s="195"/>
      <c r="G55" s="195"/>
      <c r="H55" s="195"/>
      <c r="I55" s="199"/>
      <c r="J55" s="199"/>
      <c r="K55" s="6"/>
      <c r="L55" s="6"/>
      <c r="M55" s="61"/>
      <c r="N55" s="35"/>
      <c r="O55" s="365"/>
      <c r="P55" s="366"/>
      <c r="Q55" s="469"/>
      <c r="R55" s="47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214"/>
      <c r="AG55" s="354"/>
      <c r="AH55" s="354"/>
      <c r="AI55" s="354"/>
      <c r="AJ55" s="350"/>
      <c r="AK55" s="350"/>
      <c r="AL55" s="354"/>
      <c r="AM55" s="354"/>
      <c r="AN55" s="354"/>
      <c r="AO55" s="354"/>
      <c r="AP55" s="354"/>
      <c r="AQ55" s="354"/>
      <c r="AR55" s="354"/>
      <c r="AS55" s="354"/>
      <c r="AT55" s="199"/>
      <c r="AU55" s="215">
        <f>IF(COUNTIF(AG54:BK54,"X")=0,"","ERREUR DE VALEUR DANS LA COLONNE AVEC X")</f>
      </c>
      <c r="AV55" s="199"/>
      <c r="AW55" s="199"/>
      <c r="AX55" s="199"/>
      <c r="AY55" s="199"/>
      <c r="AZ55" s="199"/>
      <c r="BA55" s="199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214"/>
      <c r="BM55" s="354"/>
      <c r="BN55" s="354"/>
      <c r="BO55" s="354"/>
      <c r="BP55" s="350"/>
      <c r="BQ55" s="350"/>
      <c r="BR55" s="354"/>
      <c r="BS55" s="354"/>
      <c r="BT55" s="354"/>
      <c r="BU55" s="354"/>
      <c r="BV55" s="354"/>
      <c r="BW55" s="354"/>
      <c r="BX55" s="354"/>
      <c r="BY55" s="354"/>
      <c r="BZ55" s="199"/>
      <c r="CA55" s="215">
        <f>IF(COUNTIF(BM54:CQ54,"X")=0,"","ERREUR DE VALEUR DANS LA COLONNE AVEC X")</f>
      </c>
      <c r="CB55" s="199"/>
      <c r="CC55" s="199"/>
      <c r="CD55" s="199"/>
      <c r="CE55" s="199"/>
      <c r="CF55" s="199"/>
      <c r="CG55" s="199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W55" s="12"/>
    </row>
    <row r="56" spans="1:100" ht="20.25" customHeight="1">
      <c r="A56" s="198"/>
      <c r="B56" s="195"/>
      <c r="C56" s="195"/>
      <c r="D56" s="198"/>
      <c r="E56" s="200"/>
      <c r="F56" s="195"/>
      <c r="G56" s="195"/>
      <c r="H56" s="195"/>
      <c r="I56" s="198"/>
      <c r="J56" s="204"/>
      <c r="K56" s="211"/>
      <c r="L56" s="211"/>
      <c r="M56" s="194"/>
      <c r="N56" s="194"/>
      <c r="O56" s="428">
        <f>IF(AND(AU55="",CA55=""),"","Erreur de valeur dans les prestations saisies")</f>
      </c>
      <c r="P56" s="428"/>
      <c r="Q56" s="428"/>
      <c r="R56" s="428"/>
      <c r="S56" s="36"/>
      <c r="T56" s="36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2"/>
      <c r="AG56" s="207"/>
      <c r="AH56" s="207"/>
      <c r="AI56" s="207"/>
      <c r="AJ56" s="351"/>
      <c r="AK56" s="351"/>
      <c r="AL56" s="207"/>
      <c r="AM56" s="207"/>
      <c r="AN56" s="207"/>
      <c r="AO56" s="207"/>
      <c r="AP56" s="207"/>
      <c r="AQ56" s="207"/>
      <c r="AR56" s="207"/>
      <c r="AS56" s="207"/>
      <c r="AT56" s="199"/>
      <c r="AU56" s="216"/>
      <c r="AV56" s="199"/>
      <c r="AW56" s="199"/>
      <c r="AX56" s="199"/>
      <c r="AY56" s="199"/>
      <c r="AZ56" s="199"/>
      <c r="BA56" s="199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37"/>
      <c r="BM56" s="207"/>
      <c r="BN56" s="207"/>
      <c r="BO56" s="207"/>
      <c r="BP56" s="351"/>
      <c r="BQ56" s="351"/>
      <c r="BR56" s="207"/>
      <c r="BS56" s="207"/>
      <c r="BT56" s="207"/>
      <c r="BU56" s="207"/>
      <c r="BV56" s="207"/>
      <c r="BW56" s="207"/>
      <c r="BX56" s="207"/>
      <c r="BY56" s="207"/>
      <c r="BZ56" s="199"/>
      <c r="CA56" s="216"/>
      <c r="CB56" s="199"/>
      <c r="CC56" s="199"/>
      <c r="CD56" s="199"/>
      <c r="CE56" s="199"/>
      <c r="CF56" s="199"/>
      <c r="CG56" s="199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1:95" ht="20.25" customHeight="1">
      <c r="A57" s="198"/>
      <c r="B57" s="201"/>
      <c r="C57" s="195"/>
      <c r="D57" s="198"/>
      <c r="E57" s="201"/>
      <c r="F57" s="195"/>
      <c r="G57" s="195"/>
      <c r="H57" s="195"/>
      <c r="I57" s="355"/>
      <c r="J57" s="355"/>
      <c r="K57" s="12"/>
      <c r="L57" s="12"/>
      <c r="M57" s="194"/>
      <c r="N57" s="194"/>
      <c r="O57" s="428"/>
      <c r="P57" s="428"/>
      <c r="Q57" s="428"/>
      <c r="R57" s="428"/>
      <c r="S57" s="36"/>
      <c r="T57" s="36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355"/>
      <c r="AU57" s="355"/>
      <c r="AV57" s="355"/>
      <c r="AW57" s="355"/>
      <c r="AX57" s="355"/>
      <c r="AY57" s="349"/>
      <c r="AZ57" s="349"/>
      <c r="BA57" s="349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3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355"/>
      <c r="CA57" s="355"/>
      <c r="CB57" s="355"/>
      <c r="CC57" s="355"/>
      <c r="CD57" s="355"/>
      <c r="CE57" s="349"/>
      <c r="CF57" s="349"/>
      <c r="CG57" s="349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5:102" s="12" customFormat="1" ht="15.75" customHeight="1" thickBot="1">
      <c r="E58" s="212"/>
      <c r="M58" s="194"/>
      <c r="N58" s="19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CR58" s="1"/>
      <c r="CS58" s="1"/>
      <c r="CT58" s="1"/>
      <c r="CU58" s="1"/>
      <c r="CV58" s="1"/>
      <c r="CW58" s="1"/>
      <c r="CX58" s="1"/>
    </row>
    <row r="59" spans="1:95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94"/>
      <c r="N59" s="194"/>
      <c r="O59" s="12"/>
      <c r="P59" s="12"/>
      <c r="Q59" s="39"/>
      <c r="R59" s="39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4" s="3" customFormat="1" ht="13.5" hidden="1">
      <c r="A64" s="3" t="s">
        <v>83</v>
      </c>
    </row>
    <row r="65" s="3" customFormat="1" ht="13.5" hidden="1">
      <c r="A65" s="3" t="s">
        <v>88</v>
      </c>
    </row>
    <row r="66" s="3" customFormat="1" ht="13.5" hidden="1">
      <c r="A66" s="3" t="s">
        <v>84</v>
      </c>
    </row>
    <row r="67" s="3" customFormat="1" ht="13.5" hidden="1">
      <c r="A67" s="3" t="s">
        <v>85</v>
      </c>
    </row>
    <row r="68" s="3" customFormat="1" ht="13.5" hidden="1">
      <c r="A68" s="3" t="s">
        <v>86</v>
      </c>
    </row>
    <row r="69" s="3" customFormat="1" ht="13.5" hidden="1">
      <c r="A69" s="3" t="s">
        <v>87</v>
      </c>
    </row>
  </sheetData>
  <sheetProtection password="C176" sheet="1" selectLockedCells="1" sort="0"/>
  <mergeCells count="132">
    <mergeCell ref="F6:R6"/>
    <mergeCell ref="AH6:AT6"/>
    <mergeCell ref="BN6:BZ6"/>
    <mergeCell ref="M12:R12"/>
    <mergeCell ref="AH12:AK12"/>
    <mergeCell ref="AM12:AR12"/>
    <mergeCell ref="BN12:BQ12"/>
    <mergeCell ref="G12:L12"/>
    <mergeCell ref="BS12:BX12"/>
    <mergeCell ref="C21:C22"/>
    <mergeCell ref="F7:R7"/>
    <mergeCell ref="AH7:AT7"/>
    <mergeCell ref="BN7:BZ7"/>
    <mergeCell ref="AH8:AT8"/>
    <mergeCell ref="BN8:BZ8"/>
    <mergeCell ref="A9:C9"/>
    <mergeCell ref="E9:R9"/>
    <mergeCell ref="G14:J14"/>
    <mergeCell ref="A12:C12"/>
    <mergeCell ref="A3:B3"/>
    <mergeCell ref="F3:R4"/>
    <mergeCell ref="AH3:AT4"/>
    <mergeCell ref="BN3:BZ4"/>
    <mergeCell ref="A4:B4"/>
    <mergeCell ref="A5:B5"/>
    <mergeCell ref="F5:R5"/>
    <mergeCell ref="AH5:AT5"/>
    <mergeCell ref="BN5:BZ5"/>
    <mergeCell ref="E13:F13"/>
    <mergeCell ref="P13:R13"/>
    <mergeCell ref="A14:C14"/>
    <mergeCell ref="E14:F14"/>
    <mergeCell ref="P14:R14"/>
    <mergeCell ref="K14:O14"/>
    <mergeCell ref="G13:O13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3:C13"/>
    <mergeCell ref="A15:C15"/>
    <mergeCell ref="E15:F15"/>
    <mergeCell ref="AH15:AN15"/>
    <mergeCell ref="A16:C16"/>
    <mergeCell ref="E16:F16"/>
    <mergeCell ref="AH16:AN16"/>
    <mergeCell ref="G15:R15"/>
    <mergeCell ref="G16:R16"/>
    <mergeCell ref="A17:C17"/>
    <mergeCell ref="E17:F17"/>
    <mergeCell ref="Q17:R17"/>
    <mergeCell ref="AH17:AN17"/>
    <mergeCell ref="E18:F18"/>
    <mergeCell ref="Q18:R18"/>
    <mergeCell ref="AH18:AN18"/>
    <mergeCell ref="G17:I17"/>
    <mergeCell ref="G18:I18"/>
    <mergeCell ref="AB20:AE20"/>
    <mergeCell ref="D21:F21"/>
    <mergeCell ref="I21:J21"/>
    <mergeCell ref="Z20:Z22"/>
    <mergeCell ref="K21:K22"/>
    <mergeCell ref="L21:L22"/>
    <mergeCell ref="G21:G22"/>
    <mergeCell ref="H21:H22"/>
    <mergeCell ref="Q28:R28"/>
    <mergeCell ref="Q33:R33"/>
    <mergeCell ref="Q34:R34"/>
    <mergeCell ref="A19:C19"/>
    <mergeCell ref="AH19:AN19"/>
    <mergeCell ref="I20:P20"/>
    <mergeCell ref="Q20:R20"/>
    <mergeCell ref="S20:U20"/>
    <mergeCell ref="V20:Y20"/>
    <mergeCell ref="AA20:AA22"/>
    <mergeCell ref="Q31:R31"/>
    <mergeCell ref="Q32:R32"/>
    <mergeCell ref="M21:P21"/>
    <mergeCell ref="Q21:R21"/>
    <mergeCell ref="Q22:R22"/>
    <mergeCell ref="Q23:R23"/>
    <mergeCell ref="Q24:R24"/>
    <mergeCell ref="Q25:R25"/>
    <mergeCell ref="Q26:R26"/>
    <mergeCell ref="Q27:R27"/>
    <mergeCell ref="O54:P55"/>
    <mergeCell ref="Q54:R55"/>
    <mergeCell ref="AG55:AI55"/>
    <mergeCell ref="AJ55:AJ56"/>
    <mergeCell ref="AK55:AK56"/>
    <mergeCell ref="AL55:AO55"/>
    <mergeCell ref="O56:R57"/>
    <mergeCell ref="BZ57:CD57"/>
    <mergeCell ref="CE57:CG57"/>
    <mergeCell ref="AP55:AS55"/>
    <mergeCell ref="BM55:BO55"/>
    <mergeCell ref="BP55:BP56"/>
    <mergeCell ref="BQ55:BQ56"/>
    <mergeCell ref="BR55:BU55"/>
    <mergeCell ref="BV55:BY55"/>
    <mergeCell ref="Q38:R38"/>
    <mergeCell ref="Q39:R39"/>
    <mergeCell ref="Q40:R40"/>
    <mergeCell ref="Q35:R35"/>
    <mergeCell ref="Q36:R36"/>
    <mergeCell ref="G10:I10"/>
    <mergeCell ref="G11:I11"/>
    <mergeCell ref="Q37:R37"/>
    <mergeCell ref="Q29:R29"/>
    <mergeCell ref="Q30:R30"/>
    <mergeCell ref="Q49:R49"/>
    <mergeCell ref="Q44:R44"/>
    <mergeCell ref="Q45:R45"/>
    <mergeCell ref="Q46:R46"/>
    <mergeCell ref="Q41:R41"/>
    <mergeCell ref="Q42:R42"/>
    <mergeCell ref="Q43:R43"/>
    <mergeCell ref="A1:R1"/>
    <mergeCell ref="A2:R2"/>
    <mergeCell ref="I57:J57"/>
    <mergeCell ref="AT57:AX57"/>
    <mergeCell ref="AY57:BA57"/>
    <mergeCell ref="Q50:R50"/>
    <mergeCell ref="Q51:R51"/>
    <mergeCell ref="Q52:R52"/>
    <mergeCell ref="Q47:R47"/>
    <mergeCell ref="Q48:R48"/>
  </mergeCells>
  <dataValidations count="1">
    <dataValidation type="list" allowBlank="1" showInputMessage="1" showErrorMessage="1" sqref="D23:D52">
      <formula1>$A$64:$A$69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80" zoomScaleNormal="80" zoomScalePageLayoutView="0" workbookViewId="0" topLeftCell="A1">
      <selection activeCell="A2" sqref="A2"/>
    </sheetView>
  </sheetViews>
  <sheetFormatPr defaultColWidth="8.8515625" defaultRowHeight="12.75"/>
  <cols>
    <col min="1" max="2" width="16.7109375" style="288" customWidth="1"/>
    <col min="3" max="3" width="11.7109375" style="288" customWidth="1"/>
    <col min="4" max="4" width="27.7109375" style="288" customWidth="1"/>
    <col min="5" max="6" width="11.7109375" style="288" customWidth="1"/>
    <col min="7" max="7" width="9.57421875" style="287" customWidth="1"/>
    <col min="8" max="16384" width="8.8515625" style="287" customWidth="1"/>
  </cols>
  <sheetData>
    <row r="1" spans="1:6" s="291" customFormat="1" ht="35.25" customHeight="1">
      <c r="A1" s="298" t="s">
        <v>1</v>
      </c>
      <c r="B1" s="299" t="s">
        <v>2</v>
      </c>
      <c r="C1" s="299" t="s">
        <v>80</v>
      </c>
      <c r="D1" s="312" t="s">
        <v>117</v>
      </c>
      <c r="E1" s="299" t="s">
        <v>116</v>
      </c>
      <c r="F1" s="300" t="s">
        <v>115</v>
      </c>
    </row>
    <row r="2" spans="1:6" s="291" customFormat="1" ht="19.5" customHeight="1">
      <c r="A2" s="297"/>
      <c r="B2" s="296"/>
      <c r="C2" s="295"/>
      <c r="D2" s="311"/>
      <c r="E2" s="315"/>
      <c r="F2" s="316"/>
    </row>
    <row r="3" spans="1:6" s="291" customFormat="1" ht="19.5" customHeight="1">
      <c r="A3" s="297"/>
      <c r="B3" s="296"/>
      <c r="C3" s="295"/>
      <c r="D3" s="311"/>
      <c r="E3" s="315"/>
      <c r="F3" s="316"/>
    </row>
    <row r="4" spans="1:6" s="291" customFormat="1" ht="19.5" customHeight="1">
      <c r="A4" s="297"/>
      <c r="B4" s="296"/>
      <c r="C4" s="295"/>
      <c r="D4" s="311"/>
      <c r="E4" s="315"/>
      <c r="F4" s="316"/>
    </row>
    <row r="5" spans="1:6" s="291" customFormat="1" ht="19.5" customHeight="1">
      <c r="A5" s="297"/>
      <c r="B5" s="296"/>
      <c r="C5" s="295"/>
      <c r="D5" s="311"/>
      <c r="E5" s="315"/>
      <c r="F5" s="316"/>
    </row>
    <row r="6" spans="1:6" s="291" customFormat="1" ht="19.5" customHeight="1">
      <c r="A6" s="297"/>
      <c r="B6" s="296"/>
      <c r="C6" s="295"/>
      <c r="D6" s="311"/>
      <c r="E6" s="315"/>
      <c r="F6" s="316"/>
    </row>
    <row r="7" spans="1:6" s="291" customFormat="1" ht="19.5" customHeight="1">
      <c r="A7" s="297"/>
      <c r="B7" s="296"/>
      <c r="C7" s="295"/>
      <c r="D7" s="311"/>
      <c r="E7" s="315"/>
      <c r="F7" s="316"/>
    </row>
    <row r="8" spans="1:6" s="291" customFormat="1" ht="19.5" customHeight="1">
      <c r="A8" s="297"/>
      <c r="B8" s="296"/>
      <c r="C8" s="295"/>
      <c r="D8" s="311"/>
      <c r="E8" s="315"/>
      <c r="F8" s="316"/>
    </row>
    <row r="9" spans="1:6" s="291" customFormat="1" ht="19.5" customHeight="1">
      <c r="A9" s="297"/>
      <c r="B9" s="296"/>
      <c r="C9" s="295"/>
      <c r="D9" s="311"/>
      <c r="E9" s="315"/>
      <c r="F9" s="316"/>
    </row>
    <row r="10" spans="1:6" s="291" customFormat="1" ht="19.5" customHeight="1">
      <c r="A10" s="297"/>
      <c r="B10" s="296"/>
      <c r="C10" s="295"/>
      <c r="D10" s="311"/>
      <c r="E10" s="315"/>
      <c r="F10" s="316"/>
    </row>
    <row r="11" spans="1:6" s="291" customFormat="1" ht="19.5" customHeight="1">
      <c r="A11" s="297"/>
      <c r="B11" s="296"/>
      <c r="C11" s="295"/>
      <c r="D11" s="311"/>
      <c r="E11" s="315"/>
      <c r="F11" s="316"/>
    </row>
    <row r="12" spans="1:6" s="291" customFormat="1" ht="19.5" customHeight="1">
      <c r="A12" s="297"/>
      <c r="B12" s="296"/>
      <c r="C12" s="295"/>
      <c r="D12" s="311"/>
      <c r="E12" s="315"/>
      <c r="F12" s="316"/>
    </row>
    <row r="13" spans="1:6" s="291" customFormat="1" ht="19.5" customHeight="1">
      <c r="A13" s="297"/>
      <c r="B13" s="296"/>
      <c r="C13" s="295"/>
      <c r="D13" s="311"/>
      <c r="E13" s="315"/>
      <c r="F13" s="316"/>
    </row>
    <row r="14" spans="1:6" s="291" customFormat="1" ht="19.5" customHeight="1">
      <c r="A14" s="297"/>
      <c r="B14" s="296"/>
      <c r="C14" s="295"/>
      <c r="D14" s="311"/>
      <c r="E14" s="315"/>
      <c r="F14" s="316"/>
    </row>
    <row r="15" spans="1:6" s="291" customFormat="1" ht="19.5" customHeight="1">
      <c r="A15" s="297"/>
      <c r="B15" s="296"/>
      <c r="C15" s="295"/>
      <c r="D15" s="311"/>
      <c r="E15" s="315"/>
      <c r="F15" s="316"/>
    </row>
    <row r="16" spans="1:6" s="291" customFormat="1" ht="19.5" customHeight="1">
      <c r="A16" s="297"/>
      <c r="B16" s="296"/>
      <c r="C16" s="295"/>
      <c r="D16" s="311"/>
      <c r="E16" s="315"/>
      <c r="F16" s="316"/>
    </row>
    <row r="17" spans="1:6" s="291" customFormat="1" ht="19.5" customHeight="1">
      <c r="A17" s="297"/>
      <c r="B17" s="296"/>
      <c r="C17" s="295"/>
      <c r="D17" s="311"/>
      <c r="E17" s="315"/>
      <c r="F17" s="316"/>
    </row>
    <row r="18" spans="1:6" s="291" customFormat="1" ht="19.5" customHeight="1">
      <c r="A18" s="297"/>
      <c r="B18" s="296"/>
      <c r="C18" s="295"/>
      <c r="D18" s="311"/>
      <c r="E18" s="315"/>
      <c r="F18" s="316"/>
    </row>
    <row r="19" spans="1:6" s="291" customFormat="1" ht="19.5" customHeight="1">
      <c r="A19" s="297"/>
      <c r="B19" s="296"/>
      <c r="C19" s="295"/>
      <c r="D19" s="311"/>
      <c r="E19" s="315"/>
      <c r="F19" s="316"/>
    </row>
    <row r="20" spans="1:6" s="291" customFormat="1" ht="19.5" customHeight="1">
      <c r="A20" s="297"/>
      <c r="B20" s="296"/>
      <c r="C20" s="295"/>
      <c r="D20" s="311"/>
      <c r="E20" s="315"/>
      <c r="F20" s="316"/>
    </row>
    <row r="21" spans="1:6" s="291" customFormat="1" ht="19.5" customHeight="1">
      <c r="A21" s="297"/>
      <c r="B21" s="296"/>
      <c r="C21" s="295"/>
      <c r="D21" s="311"/>
      <c r="E21" s="315"/>
      <c r="F21" s="316"/>
    </row>
    <row r="22" spans="1:6" s="291" customFormat="1" ht="19.5" customHeight="1">
      <c r="A22" s="297"/>
      <c r="B22" s="296"/>
      <c r="C22" s="295"/>
      <c r="D22" s="311"/>
      <c r="E22" s="315"/>
      <c r="F22" s="316"/>
    </row>
    <row r="23" spans="1:6" s="291" customFormat="1" ht="19.5" customHeight="1">
      <c r="A23" s="297"/>
      <c r="B23" s="296"/>
      <c r="C23" s="295"/>
      <c r="D23" s="311"/>
      <c r="E23" s="315"/>
      <c r="F23" s="316"/>
    </row>
    <row r="24" spans="1:6" s="291" customFormat="1" ht="19.5" customHeight="1">
      <c r="A24" s="297"/>
      <c r="B24" s="296"/>
      <c r="C24" s="295"/>
      <c r="D24" s="311"/>
      <c r="E24" s="315"/>
      <c r="F24" s="316"/>
    </row>
    <row r="25" spans="1:6" s="291" customFormat="1" ht="19.5" customHeight="1">
      <c r="A25" s="297"/>
      <c r="B25" s="296"/>
      <c r="C25" s="295"/>
      <c r="D25" s="311"/>
      <c r="E25" s="315"/>
      <c r="F25" s="316"/>
    </row>
    <row r="26" spans="1:6" s="291" customFormat="1" ht="19.5" customHeight="1">
      <c r="A26" s="297"/>
      <c r="B26" s="296"/>
      <c r="C26" s="295"/>
      <c r="D26" s="311"/>
      <c r="E26" s="315"/>
      <c r="F26" s="316"/>
    </row>
    <row r="27" spans="1:6" s="291" customFormat="1" ht="19.5" customHeight="1">
      <c r="A27" s="297"/>
      <c r="B27" s="296"/>
      <c r="C27" s="295"/>
      <c r="D27" s="311"/>
      <c r="E27" s="315"/>
      <c r="F27" s="316"/>
    </row>
    <row r="28" spans="1:6" s="291" customFormat="1" ht="19.5" customHeight="1">
      <c r="A28" s="297"/>
      <c r="B28" s="296"/>
      <c r="C28" s="295"/>
      <c r="D28" s="311"/>
      <c r="E28" s="315"/>
      <c r="F28" s="316"/>
    </row>
    <row r="29" spans="1:6" s="291" customFormat="1" ht="19.5" customHeight="1">
      <c r="A29" s="297"/>
      <c r="B29" s="296"/>
      <c r="C29" s="295"/>
      <c r="D29" s="311"/>
      <c r="E29" s="315"/>
      <c r="F29" s="316"/>
    </row>
    <row r="30" spans="1:6" s="291" customFormat="1" ht="19.5" customHeight="1">
      <c r="A30" s="297"/>
      <c r="B30" s="296"/>
      <c r="C30" s="295"/>
      <c r="D30" s="311"/>
      <c r="E30" s="315"/>
      <c r="F30" s="316"/>
    </row>
    <row r="31" spans="1:6" s="291" customFormat="1" ht="19.5" customHeight="1">
      <c r="A31" s="294"/>
      <c r="B31" s="293"/>
      <c r="C31" s="292"/>
      <c r="D31" s="310"/>
      <c r="E31" s="317"/>
      <c r="F31" s="318"/>
    </row>
    <row r="34" ht="14.25" hidden="1">
      <c r="A34" s="288" t="s">
        <v>114</v>
      </c>
    </row>
    <row r="35" ht="14.25" hidden="1">
      <c r="A35" s="288" t="s">
        <v>88</v>
      </c>
    </row>
    <row r="36" ht="14.25" hidden="1">
      <c r="A36" s="288" t="s">
        <v>113</v>
      </c>
    </row>
    <row r="37" ht="14.25" hidden="1">
      <c r="A37" s="288" t="s">
        <v>85</v>
      </c>
    </row>
    <row r="38" ht="14.25" hidden="1">
      <c r="A38" s="288" t="s">
        <v>86</v>
      </c>
    </row>
    <row r="39" ht="14.25" hidden="1">
      <c r="A39" s="288" t="s">
        <v>87</v>
      </c>
    </row>
    <row r="41" spans="1:4" ht="14.25">
      <c r="A41" s="290" t="s">
        <v>37</v>
      </c>
      <c r="B41" s="289"/>
      <c r="C41" s="289"/>
      <c r="D41" s="289"/>
    </row>
    <row r="42" spans="1:4" ht="14.25">
      <c r="A42" s="290" t="s">
        <v>38</v>
      </c>
      <c r="B42" s="289"/>
      <c r="C42" s="289"/>
      <c r="D42" s="289"/>
    </row>
    <row r="43" spans="1:4" ht="14.25">
      <c r="A43" s="290" t="s">
        <v>97</v>
      </c>
      <c r="B43" s="289"/>
      <c r="C43" s="289"/>
      <c r="D43" s="289"/>
    </row>
    <row r="44" spans="1:4" ht="14.25">
      <c r="A44" s="290" t="s">
        <v>39</v>
      </c>
      <c r="B44" s="289"/>
      <c r="C44" s="289"/>
      <c r="D44" s="289"/>
    </row>
  </sheetData>
  <sheetProtection sheet="1" sort="0" autoFilter="0"/>
  <autoFilter ref="A1:F31">
    <sortState ref="A2:F44">
      <sortCondition sortBy="value" ref="A2:A44"/>
    </sortState>
  </autoFilter>
  <dataValidations count="1">
    <dataValidation type="list" allowBlank="1" showInputMessage="1" showErrorMessage="1" sqref="D2:D31">
      <formula1>$A$34:$A$39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Sandoz Jean-Luc</cp:lastModifiedBy>
  <cp:lastPrinted>2024-01-09T15:55:00Z</cp:lastPrinted>
  <dcterms:created xsi:type="dcterms:W3CDTF">1996-10-21T11:03:58Z</dcterms:created>
  <dcterms:modified xsi:type="dcterms:W3CDTF">2024-01-30T14:56:55Z</dcterms:modified>
  <cp:category/>
  <cp:version/>
  <cp:contentType/>
  <cp:contentStatus/>
</cp:coreProperties>
</file>