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7340" windowHeight="4515" tabRatio="598" firstSheet="2" activeTab="2"/>
  </bookViews>
  <sheets>
    <sheet name="Tables" sheetId="16" state="hidden" r:id="rId1"/>
    <sheet name="Version" sheetId="19" state="hidden" r:id="rId2"/>
    <sheet name="Form_C" sheetId="18" r:id="rId3"/>
  </sheets>
  <definedNames>
    <definedName name="dateDébutActivitéSuisse">Form_C!$P$15</definedName>
    <definedName name="dateFinActivitéLucrativeGroupe">Form_C!$P$17</definedName>
    <definedName name="dateVersionCourante">Version!$C$4</definedName>
    <definedName name="monnaie">Form_C!$G$15</definedName>
    <definedName name="Tab_Canton">Tables!$E$4:$E$30</definedName>
    <definedName name="Tab_Monnaie">Tables!$B$4:$B$173</definedName>
    <definedName name="Tab_Pays_residence_D">Tables!$I$11:$I$12</definedName>
    <definedName name="Tab_Pays_residence_F">Tables!$H$11:$H$12</definedName>
    <definedName name="Tab_Pays_travail_D">Tables!$I$16:$I$18</definedName>
    <definedName name="Tab_Pays_travail_F">Tables!$H$16:$H$18</definedName>
    <definedName name="Tab_Type_participation_D">Tables!$I$4:$I$7</definedName>
    <definedName name="Tab_Type_participation_F">Tables!$H$4:$H$7</definedName>
    <definedName name="versionCourante">Version!$B$4</definedName>
  </definedNames>
  <calcPr calcId="145621"/>
</workbook>
</file>

<file path=xl/calcChain.xml><?xml version="1.0" encoding="utf-8"?>
<calcChain xmlns="http://schemas.openxmlformats.org/spreadsheetml/2006/main">
  <c r="J33" i="18" l="1"/>
  <c r="K33" i="18" s="1"/>
  <c r="L33" i="18" s="1"/>
  <c r="N33" i="18" s="1"/>
  <c r="J34" i="18"/>
  <c r="K34" i="18" s="1"/>
  <c r="L34" i="18" s="1"/>
  <c r="N34" i="18" s="1"/>
  <c r="J35" i="18"/>
  <c r="K35" i="18" s="1"/>
  <c r="L35" i="18" s="1"/>
  <c r="N35" i="18" s="1"/>
  <c r="O28" i="18"/>
  <c r="P28" i="18" s="1"/>
  <c r="C4" i="19" l="1"/>
  <c r="B4" i="19"/>
  <c r="P34" i="18" l="1"/>
  <c r="P35" i="18"/>
  <c r="O27" i="18"/>
  <c r="P27" i="18" s="1"/>
  <c r="O29" i="18" l="1"/>
  <c r="P29" i="18" s="1"/>
  <c r="Q1" i="18" l="1"/>
  <c r="Q28" i="18" l="1"/>
  <c r="Q29" i="18"/>
  <c r="Q35" i="18" l="1"/>
  <c r="Q34" i="18"/>
  <c r="L32" i="18" l="1"/>
  <c r="H32" i="18"/>
  <c r="G32" i="18"/>
  <c r="P33" i="18" l="1"/>
  <c r="N36" i="18" l="1"/>
  <c r="Q33" i="18"/>
  <c r="Q36" i="18" s="1"/>
  <c r="Q27" i="18"/>
  <c r="Q30" i="18" s="1"/>
  <c r="H26" i="18"/>
  <c r="P36" i="18" l="1"/>
</calcChain>
</file>

<file path=xl/comments1.xml><?xml version="1.0" encoding="utf-8"?>
<comments xmlns="http://schemas.openxmlformats.org/spreadsheetml/2006/main">
  <authors>
    <author>MARTELLI Gina</author>
  </authors>
  <commentList>
    <comment ref="G3" authorId="0">
      <text>
        <r>
          <rPr>
            <i/>
            <sz val="9"/>
            <color indexed="81"/>
            <rFont val="Arial"/>
            <family val="2"/>
          </rPr>
          <t>Menu déroulant</t>
        </r>
      </text>
    </comment>
    <comment ref="G15" authorId="0">
      <text>
        <r>
          <rPr>
            <i/>
            <sz val="9"/>
            <color indexed="81"/>
            <rFont val="Tahoma"/>
            <family val="2"/>
          </rPr>
          <t>Menu déroulant</t>
        </r>
      </text>
    </comment>
    <comment ref="G18" authorId="0">
      <text>
        <r>
          <rPr>
            <i/>
            <sz val="9"/>
            <color indexed="81"/>
            <rFont val="Arial"/>
            <family val="2"/>
          </rPr>
          <t>Menu déroulant</t>
        </r>
      </text>
    </comment>
    <comment ref="P21" authorId="0">
      <text>
        <r>
          <rPr>
            <i/>
            <sz val="9"/>
            <color indexed="81"/>
            <rFont val="Arial"/>
            <family val="2"/>
          </rPr>
          <t>Menu déroulant</t>
        </r>
      </text>
    </comment>
    <comment ref="P22" authorId="0">
      <text>
        <r>
          <rPr>
            <i/>
            <sz val="9"/>
            <color indexed="81"/>
            <rFont val="Arial"/>
            <family val="2"/>
          </rPr>
          <t>Menu déroulant</t>
        </r>
      </text>
    </comment>
  </commentList>
</comments>
</file>

<file path=xl/sharedStrings.xml><?xml version="1.0" encoding="utf-8"?>
<sst xmlns="http://schemas.openxmlformats.org/spreadsheetml/2006/main" count="492" uniqueCount="471">
  <si>
    <t>Rue</t>
  </si>
  <si>
    <t>Destination (pays de résidence ou de travail)</t>
  </si>
  <si>
    <t>Date</t>
  </si>
  <si>
    <t>Jours travaillés en Suisse entre l'octroi et le vesting</t>
  </si>
  <si>
    <t>Total des jours entre l'octroi et le vesting</t>
  </si>
  <si>
    <t>PRORATA
(voir calcul dans le 1er tableau)</t>
  </si>
  <si>
    <t>Date d'échéance</t>
  </si>
  <si>
    <t>Nombre de participations détenues à la fin de la période</t>
  </si>
  <si>
    <t>PRORATA
(en cas de réalisation)</t>
  </si>
  <si>
    <t>Date d'arrivée en Suisse (résidence)</t>
  </si>
  <si>
    <t>Date de réalisation du revenu</t>
  </si>
  <si>
    <t>Pays de travail à la date de vesting</t>
  </si>
  <si>
    <t>Date d'octroi des participations</t>
  </si>
  <si>
    <t>Pays de travail à la date d'octroi des participations</t>
  </si>
  <si>
    <t>Date effective de vesting des participations</t>
  </si>
  <si>
    <t>Nombre de participations octroyées</t>
  </si>
  <si>
    <t>Nombre de participations réalisées depuis l'octroi</t>
  </si>
  <si>
    <t>Nombre de participations annulées depuis l'octroi</t>
  </si>
  <si>
    <t>Canton</t>
  </si>
  <si>
    <t>Tab_Monnaie</t>
  </si>
  <si>
    <t>Tab_Type_participation</t>
  </si>
  <si>
    <t>Monnaie</t>
  </si>
  <si>
    <t>Type de participations</t>
  </si>
  <si>
    <t>CHF</t>
  </si>
  <si>
    <t>Swiss Franc</t>
  </si>
  <si>
    <t>EUR</t>
  </si>
  <si>
    <t>Euro</t>
  </si>
  <si>
    <t>USD</t>
  </si>
  <si>
    <t>US Dollar</t>
  </si>
  <si>
    <t>JPY</t>
  </si>
  <si>
    <t>Yen</t>
  </si>
  <si>
    <t>AFN</t>
  </si>
  <si>
    <t>Afghani</t>
  </si>
  <si>
    <t>DZD</t>
  </si>
  <si>
    <t>Algerian Dinar</t>
  </si>
  <si>
    <t>ARS</t>
  </si>
  <si>
    <t>Argentine Peso</t>
  </si>
  <si>
    <t>AMD</t>
  </si>
  <si>
    <t>Armenian Dram</t>
  </si>
  <si>
    <t>AWG</t>
  </si>
  <si>
    <t>Aruban Florin</t>
  </si>
  <si>
    <t>AUD</t>
  </si>
  <si>
    <t>Australian Dollar</t>
  </si>
  <si>
    <t>AZN</t>
  </si>
  <si>
    <t>Azerbaijanian Manat</t>
  </si>
  <si>
    <t>BSD</t>
  </si>
  <si>
    <t>Bahamian Dollar</t>
  </si>
  <si>
    <t>BHD</t>
  </si>
  <si>
    <t>Bahraini Dinar</t>
  </si>
  <si>
    <t>THB</t>
  </si>
  <si>
    <t>Baht</t>
  </si>
  <si>
    <t>PAB</t>
  </si>
  <si>
    <t>Balboa</t>
  </si>
  <si>
    <t>BBD</t>
  </si>
  <si>
    <t>Barbados Dollar</t>
  </si>
  <si>
    <t>BYR</t>
  </si>
  <si>
    <t>Belarussian Ruble</t>
  </si>
  <si>
    <t>BZD</t>
  </si>
  <si>
    <t>Belize Dollar</t>
  </si>
  <si>
    <t>BMD</t>
  </si>
  <si>
    <t>Bermudian Dollar</t>
  </si>
  <si>
    <t>VEF</t>
  </si>
  <si>
    <t>Bolivar</t>
  </si>
  <si>
    <t>BOB</t>
  </si>
  <si>
    <t>Boliviano</t>
  </si>
  <si>
    <t>BRL</t>
  </si>
  <si>
    <t>Brazilian Real</t>
  </si>
  <si>
    <t>BND</t>
  </si>
  <si>
    <t>Brunei Dollar</t>
  </si>
  <si>
    <t>BGN</t>
  </si>
  <si>
    <t>Bulgarian Lev</t>
  </si>
  <si>
    <t>BIF</t>
  </si>
  <si>
    <t>Burundi Franc</t>
  </si>
  <si>
    <t>CVE</t>
  </si>
  <si>
    <t>Cabo Verde Escudo</t>
  </si>
  <si>
    <t>CAD</t>
  </si>
  <si>
    <t>Canadian Dollar</t>
  </si>
  <si>
    <t>KYD</t>
  </si>
  <si>
    <t>Cayman Islands Dollar</t>
  </si>
  <si>
    <t>XOF</t>
  </si>
  <si>
    <t>CFA Franc BCEAO</t>
  </si>
  <si>
    <t>XAF</t>
  </si>
  <si>
    <t>CFA Franc BEAC</t>
  </si>
  <si>
    <t>XPF</t>
  </si>
  <si>
    <t>CFP Franc</t>
  </si>
  <si>
    <t>CLP</t>
  </si>
  <si>
    <t>Chilean Peso</t>
  </si>
  <si>
    <t>COP</t>
  </si>
  <si>
    <t>Colombian Peso</t>
  </si>
  <si>
    <t>KMF</t>
  </si>
  <si>
    <t>Comoro Franc</t>
  </si>
  <si>
    <t>CDF</t>
  </si>
  <si>
    <t>Congolese Franc</t>
  </si>
  <si>
    <t>BAM</t>
  </si>
  <si>
    <t>Convertible Mark</t>
  </si>
  <si>
    <t>NIO</t>
  </si>
  <si>
    <t>Cordoba Oro</t>
  </si>
  <si>
    <t>CRC</t>
  </si>
  <si>
    <t>Costa Rican Colon</t>
  </si>
  <si>
    <t>HRK</t>
  </si>
  <si>
    <t>Croatian Kuna</t>
  </si>
  <si>
    <t>CUP</t>
  </si>
  <si>
    <t>Cuban Peso</t>
  </si>
  <si>
    <t>CZK</t>
  </si>
  <si>
    <t>Czech Koruna</t>
  </si>
  <si>
    <t>GMD</t>
  </si>
  <si>
    <t>Dalasi</t>
  </si>
  <si>
    <t>DKK</t>
  </si>
  <si>
    <t>Danish Krone</t>
  </si>
  <si>
    <t>MKD</t>
  </si>
  <si>
    <t>Denar</t>
  </si>
  <si>
    <t>DJF</t>
  </si>
  <si>
    <t>Djibouti Franc</t>
  </si>
  <si>
    <t>STD</t>
  </si>
  <si>
    <t>Dobra</t>
  </si>
  <si>
    <t>DOP</t>
  </si>
  <si>
    <t>Dominican Peso</t>
  </si>
  <si>
    <t>VND</t>
  </si>
  <si>
    <t>Dong</t>
  </si>
  <si>
    <t>XCD</t>
  </si>
  <si>
    <t>East Caribbean Dollar</t>
  </si>
  <si>
    <t>EGP</t>
  </si>
  <si>
    <t>Egyptian Pound</t>
  </si>
  <si>
    <t>SVC</t>
  </si>
  <si>
    <t>El Salvador Colon</t>
  </si>
  <si>
    <t>ETB</t>
  </si>
  <si>
    <t>Ethiopian Birr</t>
  </si>
  <si>
    <t>FKP</t>
  </si>
  <si>
    <t>Falkland Islands Pound</t>
  </si>
  <si>
    <t>FJD</t>
  </si>
  <si>
    <t>Fiji Dollar</t>
  </si>
  <si>
    <t>HUF</t>
  </si>
  <si>
    <t>Forint</t>
  </si>
  <si>
    <t>GHS</t>
  </si>
  <si>
    <t>Ghana Cedi</t>
  </si>
  <si>
    <t>GIP</t>
  </si>
  <si>
    <t>Gibraltar Pound</t>
  </si>
  <si>
    <t>HTG</t>
  </si>
  <si>
    <t>Gourde</t>
  </si>
  <si>
    <t>PYG</t>
  </si>
  <si>
    <t>Guarani</t>
  </si>
  <si>
    <t>GNF</t>
  </si>
  <si>
    <t>Guinea Franc</t>
  </si>
  <si>
    <t>GYD</t>
  </si>
  <si>
    <t>Guyana Dollar</t>
  </si>
  <si>
    <t>HKD</t>
  </si>
  <si>
    <t>Hong Kong Dollar</t>
  </si>
  <si>
    <t>UAH</t>
  </si>
  <si>
    <t>Hryvnia</t>
  </si>
  <si>
    <t>ISK</t>
  </si>
  <si>
    <t>Iceland Krona</t>
  </si>
  <si>
    <t>INR</t>
  </si>
  <si>
    <t>Indian Rupee</t>
  </si>
  <si>
    <t>IRR</t>
  </si>
  <si>
    <t>Iranian Rial</t>
  </si>
  <si>
    <t>IQD</t>
  </si>
  <si>
    <t>Iraqi Dinar</t>
  </si>
  <si>
    <t>JMD</t>
  </si>
  <si>
    <t>Jamaican Dollar</t>
  </si>
  <si>
    <t>JOD</t>
  </si>
  <si>
    <t>Jordanian Dinar</t>
  </si>
  <si>
    <t>KES</t>
  </si>
  <si>
    <t>Kenyan Shilling</t>
  </si>
  <si>
    <t>PGK</t>
  </si>
  <si>
    <t>Kina</t>
  </si>
  <si>
    <t>LAK</t>
  </si>
  <si>
    <t>Kip</t>
  </si>
  <si>
    <t>KWD</t>
  </si>
  <si>
    <t>Kuwaiti Dinar</t>
  </si>
  <si>
    <t>MWK</t>
  </si>
  <si>
    <t>Kwacha</t>
  </si>
  <si>
    <t>AOA</t>
  </si>
  <si>
    <t>Kwanza</t>
  </si>
  <si>
    <t>MMK</t>
  </si>
  <si>
    <t>Kyat</t>
  </si>
  <si>
    <t>GEL</t>
  </si>
  <si>
    <t>Lari</t>
  </si>
  <si>
    <t>LBP</t>
  </si>
  <si>
    <t>Lebanese Pound</t>
  </si>
  <si>
    <t>ALL</t>
  </si>
  <si>
    <t>Lek</t>
  </si>
  <si>
    <t>HNL</t>
  </si>
  <si>
    <t>Lempira</t>
  </si>
  <si>
    <t>SLL</t>
  </si>
  <si>
    <t>Leone</t>
  </si>
  <si>
    <t>LRD</t>
  </si>
  <si>
    <t>Liberian Dollar</t>
  </si>
  <si>
    <t>LYD</t>
  </si>
  <si>
    <t>Libyan Dinar</t>
  </si>
  <si>
    <t>SZL</t>
  </si>
  <si>
    <t>Lilangeni</t>
  </si>
  <si>
    <t>LTL</t>
  </si>
  <si>
    <t>Lithuanian Litas</t>
  </si>
  <si>
    <t>LSL</t>
  </si>
  <si>
    <t>Loti</t>
  </si>
  <si>
    <t>MGA</t>
  </si>
  <si>
    <t>Malagasy Ariary</t>
  </si>
  <si>
    <t>MYR</t>
  </si>
  <si>
    <t>Malaysian Ringgit</t>
  </si>
  <si>
    <t>MUR</t>
  </si>
  <si>
    <t>Mauritius Rupee</t>
  </si>
  <si>
    <t>MXN</t>
  </si>
  <si>
    <t>Mexican Peso</t>
  </si>
  <si>
    <t>MXV</t>
  </si>
  <si>
    <t>Mexican Unidad de Inversion (UDI)</t>
  </si>
  <si>
    <t>MDL</t>
  </si>
  <si>
    <t>Moldovan Leu</t>
  </si>
  <si>
    <t>MAD</t>
  </si>
  <si>
    <t>Moroccan Dirham</t>
  </si>
  <si>
    <t>MZN</t>
  </si>
  <si>
    <t>Mozambique Metical</t>
  </si>
  <si>
    <t>BOV</t>
  </si>
  <si>
    <t>Mvdol</t>
  </si>
  <si>
    <t>NGN</t>
  </si>
  <si>
    <t>Naira</t>
  </si>
  <si>
    <t>ERN</t>
  </si>
  <si>
    <t>Nakfa</t>
  </si>
  <si>
    <t>NAD</t>
  </si>
  <si>
    <t>Namibia Dollar</t>
  </si>
  <si>
    <t>NPR</t>
  </si>
  <si>
    <t>Nepalese Rupee</t>
  </si>
  <si>
    <t>ANG</t>
  </si>
  <si>
    <t>Netherlands Antillean Guilder</t>
  </si>
  <si>
    <t>ILS</t>
  </si>
  <si>
    <t>New Israeli Sheqel</t>
  </si>
  <si>
    <t>RON</t>
  </si>
  <si>
    <t>New Romanian Leu</t>
  </si>
  <si>
    <t>TWD</t>
  </si>
  <si>
    <t>New Taiwan Dollar</t>
  </si>
  <si>
    <t>NZD</t>
  </si>
  <si>
    <t>New Zealand Dollar</t>
  </si>
  <si>
    <t>BTN</t>
  </si>
  <si>
    <t>Ngultrum</t>
  </si>
  <si>
    <t>KPW</t>
  </si>
  <si>
    <t>North Korean Won</t>
  </si>
  <si>
    <t>NOK</t>
  </si>
  <si>
    <t>Norwegian Krone</t>
  </si>
  <si>
    <t>PEN</t>
  </si>
  <si>
    <t>Nuevo Sol</t>
  </si>
  <si>
    <t>MRO</t>
  </si>
  <si>
    <t>Ouguiya</t>
  </si>
  <si>
    <t>TOP</t>
  </si>
  <si>
    <t>Pa’anga</t>
  </si>
  <si>
    <t>PKR</t>
  </si>
  <si>
    <t>Pakistan Rupee</t>
  </si>
  <si>
    <t>MOP</t>
  </si>
  <si>
    <t>Pataca</t>
  </si>
  <si>
    <t>CUC</t>
  </si>
  <si>
    <t>Peso Convertible</t>
  </si>
  <si>
    <t>UYU</t>
  </si>
  <si>
    <t>Peso Uruguayo</t>
  </si>
  <si>
    <t>PHP</t>
  </si>
  <si>
    <t>Philippine Peso</t>
  </si>
  <si>
    <t>GBP</t>
  </si>
  <si>
    <t>Pound Sterling</t>
  </si>
  <si>
    <t>BWP</t>
  </si>
  <si>
    <t>Pula</t>
  </si>
  <si>
    <t>QAR</t>
  </si>
  <si>
    <t>Qatari Rial</t>
  </si>
  <si>
    <t>GTQ</t>
  </si>
  <si>
    <t>Quetzal</t>
  </si>
  <si>
    <t>ZAR</t>
  </si>
  <si>
    <t>Rand</t>
  </si>
  <si>
    <t>OMR</t>
  </si>
  <si>
    <t>Rial Omani</t>
  </si>
  <si>
    <t>KHR</t>
  </si>
  <si>
    <t>Riel</t>
  </si>
  <si>
    <t>MVR</t>
  </si>
  <si>
    <t>Rufiyaa</t>
  </si>
  <si>
    <t>IDR</t>
  </si>
  <si>
    <t>Rupiah</t>
  </si>
  <si>
    <t>RUB</t>
  </si>
  <si>
    <t>Russian Ruble</t>
  </si>
  <si>
    <t>RWF</t>
  </si>
  <si>
    <t>Rwanda Franc</t>
  </si>
  <si>
    <t>SHP</t>
  </si>
  <si>
    <t>Saint Helena Pound</t>
  </si>
  <si>
    <t>SAR</t>
  </si>
  <si>
    <t>Saudi Riyal</t>
  </si>
  <si>
    <t>RSD</t>
  </si>
  <si>
    <t>Serbian Dinar</t>
  </si>
  <si>
    <t>SCR</t>
  </si>
  <si>
    <t>Seychelles Rupee</t>
  </si>
  <si>
    <t>SGD</t>
  </si>
  <si>
    <t>Singapore Dollar</t>
  </si>
  <si>
    <t>SBD</t>
  </si>
  <si>
    <t>Solomon Islands Dollar</t>
  </si>
  <si>
    <t>KGS</t>
  </si>
  <si>
    <t>Som</t>
  </si>
  <si>
    <t>SOS</t>
  </si>
  <si>
    <t>Somali Shilling</t>
  </si>
  <si>
    <t>TJS</t>
  </si>
  <si>
    <t>Somoni</t>
  </si>
  <si>
    <t>SSP</t>
  </si>
  <si>
    <t>South Sudanese Pound</t>
  </si>
  <si>
    <t>LKR</t>
  </si>
  <si>
    <t>Sri Lanka Rupee</t>
  </si>
  <si>
    <t>SDG</t>
  </si>
  <si>
    <t>Sudanese Pound</t>
  </si>
  <si>
    <t>SRD</t>
  </si>
  <si>
    <t>Surinam Dollar</t>
  </si>
  <si>
    <t>SEK</t>
  </si>
  <si>
    <t>Swedish Krona</t>
  </si>
  <si>
    <t>SYP</t>
  </si>
  <si>
    <t>Syrian Pound</t>
  </si>
  <si>
    <t>BDT</t>
  </si>
  <si>
    <t>Taka</t>
  </si>
  <si>
    <t>WST</t>
  </si>
  <si>
    <t>Tala</t>
  </si>
  <si>
    <t>TZS</t>
  </si>
  <si>
    <t>Tanzanian Shilling</t>
  </si>
  <si>
    <t>KZT</t>
  </si>
  <si>
    <t>Tenge</t>
  </si>
  <si>
    <t>TTD</t>
  </si>
  <si>
    <t>Trinidad and Tobago Dollar</t>
  </si>
  <si>
    <t>MNT</t>
  </si>
  <si>
    <t>Tugrik</t>
  </si>
  <si>
    <t>TND</t>
  </si>
  <si>
    <t>Tunisian Dinar</t>
  </si>
  <si>
    <t>TRY</t>
  </si>
  <si>
    <t>Turkish Lira</t>
  </si>
  <si>
    <t>TMT</t>
  </si>
  <si>
    <t>Turkmenistan New Manat</t>
  </si>
  <si>
    <t>AED</t>
  </si>
  <si>
    <t>UAE Dirham</t>
  </si>
  <si>
    <t>UGX</t>
  </si>
  <si>
    <t>Uganda Shilling</t>
  </si>
  <si>
    <t>CLF</t>
  </si>
  <si>
    <t>Unidad de Fomento</t>
  </si>
  <si>
    <t>COU</t>
  </si>
  <si>
    <t>Unidad de Valor Real</t>
  </si>
  <si>
    <t>UYI</t>
  </si>
  <si>
    <t>Uruguay Peso en Unidades Indexadas</t>
  </si>
  <si>
    <t>USN</t>
  </si>
  <si>
    <t>US Dollar (Next day)</t>
  </si>
  <si>
    <t>UZS</t>
  </si>
  <si>
    <t>Uzbekistan Sum</t>
  </si>
  <si>
    <t>VUV</t>
  </si>
  <si>
    <t>Vatu</t>
  </si>
  <si>
    <t>CHE</t>
  </si>
  <si>
    <t>WIR Euro</t>
  </si>
  <si>
    <t>CHW</t>
  </si>
  <si>
    <t>WIR Franc</t>
  </si>
  <si>
    <t>KRW</t>
  </si>
  <si>
    <t>Won</t>
  </si>
  <si>
    <t>YER</t>
  </si>
  <si>
    <t>Yemeni Rial</t>
  </si>
  <si>
    <t>CNY</t>
  </si>
  <si>
    <t>Yuan Renminbi</t>
  </si>
  <si>
    <t>ZMW</t>
  </si>
  <si>
    <t>Zambian Kwacha</t>
  </si>
  <si>
    <t>ZWL</t>
  </si>
  <si>
    <t>Zimbabwe Dollar</t>
  </si>
  <si>
    <t>PLN</t>
  </si>
  <si>
    <t>Zloty</t>
  </si>
  <si>
    <t>Autres</t>
  </si>
  <si>
    <t>Expectatives sur actions de collaborateur</t>
  </si>
  <si>
    <t>Participations improprement dites (espèces)</t>
  </si>
  <si>
    <t>Suisse</t>
  </si>
  <si>
    <t>Etranger</t>
  </si>
  <si>
    <t>Ne travaille plus</t>
  </si>
  <si>
    <t>Tab_Pays_residence</t>
  </si>
  <si>
    <t>Tab_Pays_travail</t>
  </si>
  <si>
    <t>Pays de travail</t>
  </si>
  <si>
    <t>Pays de résidence</t>
  </si>
  <si>
    <t>Tab_Canton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</si>
  <si>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</si>
  <si>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</si>
  <si>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</si>
  <si>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</si>
  <si>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</si>
  <si>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</si>
  <si>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</si>
  <si>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</si>
  <si>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</si>
  <si>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</si>
  <si>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</si>
  <si>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</si>
  <si>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</si>
  <si>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</si>
  <si>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</si>
  <si>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</si>
  <si>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</si>
  <si>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</si>
  <si>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</si>
  <si>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</si>
  <si>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</si>
  <si>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</si>
  <si>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</si>
  <si>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</si>
  <si>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</si>
  <si>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</si>
  <si>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</si>
  <si>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Date de début d'activité lucrative (pour le groupe)</t>
  </si>
  <si>
    <t>Date de début d'activité lucrative pour la société en Suisse</t>
  </si>
  <si>
    <t>Date de fin d'activité lucrative pour la société en Suisse</t>
  </si>
  <si>
    <t>Date de fin d'activité lucrative (pour le groupe)</t>
  </si>
  <si>
    <t>Übrige Mitarbeiteroptionen (Steuerbar im Zeitpunkt der Ausübung)</t>
  </si>
  <si>
    <t>Anwartschaften auf Mitarbeiteraktien</t>
  </si>
  <si>
    <t>Unechte Mitarbeiterbeteiligungen (Geldleistung)</t>
  </si>
  <si>
    <t>Andere</t>
  </si>
  <si>
    <t>Ausland</t>
  </si>
  <si>
    <t>Arbeitet nicht mehr</t>
  </si>
  <si>
    <t>AFC</t>
  </si>
  <si>
    <t>ELM-CS | Annexe au certificat de salaire | Participations de collaborateur</t>
  </si>
  <si>
    <t>Attestation de participations de collaborateur</t>
  </si>
  <si>
    <t>Bénéficiaire des participations</t>
  </si>
  <si>
    <t>No AVS 13</t>
  </si>
  <si>
    <t>Date de naissance</t>
  </si>
  <si>
    <t>Date d'établissement de l’attestation</t>
  </si>
  <si>
    <t>Nom Prénom</t>
  </si>
  <si>
    <t>Complété par</t>
  </si>
  <si>
    <t>Nom de la société</t>
  </si>
  <si>
    <t>Code postal Lieu</t>
  </si>
  <si>
    <t>Personne de contact (Nom Prénom)</t>
  </si>
  <si>
    <t>Pays</t>
  </si>
  <si>
    <t>No de téléphone</t>
  </si>
  <si>
    <t>Adresse courriel</t>
  </si>
  <si>
    <t>Période fiscale</t>
  </si>
  <si>
    <t>Du</t>
  </si>
  <si>
    <t>Au</t>
  </si>
  <si>
    <t>Provenance des participations</t>
  </si>
  <si>
    <t>Nom du groupe ou de la société</t>
  </si>
  <si>
    <t>Nom de l’action et code boursier</t>
  </si>
  <si>
    <t>Observations</t>
  </si>
  <si>
    <t>Nom de l’employeur (ou ex-employeur)</t>
  </si>
  <si>
    <t>Monnaie de l'action</t>
  </si>
  <si>
    <t>CALCULS AUTOMATIQUES</t>
  </si>
  <si>
    <t>Description du plan de participations</t>
  </si>
  <si>
    <t>Participations de collaborateur</t>
  </si>
  <si>
    <t>Activités et résidences</t>
  </si>
  <si>
    <t>Pays lors de la réalisation</t>
  </si>
  <si>
    <t>Pays de domicile</t>
  </si>
  <si>
    <t>Date d'échéance de l'éventuel délai de blocage des actions</t>
  </si>
  <si>
    <t xml:space="preserve">Revenu imposable lors de la réalisation, déclaré au chiffre 5 du certificat de salaire (CHF) </t>
  </si>
  <si>
    <t>Revenu imposable</t>
  </si>
  <si>
    <t>Abattement pour délai de blocage</t>
  </si>
  <si>
    <t>Cours de change lors de la réalisation</t>
  </si>
  <si>
    <t xml:space="preserve">Nombre de participations détenues à la fin de la période </t>
  </si>
  <si>
    <t>Nombre de participations réalisées durant la période</t>
  </si>
  <si>
    <t>Date d'échéance de l'éventuel délai de blocage des actions détenues</t>
  </si>
  <si>
    <t>Date de départ de Suisse du collaborateur (résidence)</t>
  </si>
  <si>
    <t>Autres options de collaborateur, imposables lors de l'exercice</t>
  </si>
  <si>
    <t>Historique des révisions du document</t>
  </si>
  <si>
    <t>Version</t>
  </si>
  <si>
    <t>Modifications</t>
  </si>
  <si>
    <t>Auteur</t>
  </si>
  <si>
    <t>v0.5</t>
  </si>
  <si>
    <t>Documents de référence</t>
  </si>
  <si>
    <t>Intitulé</t>
  </si>
  <si>
    <t>Commentaires</t>
  </si>
  <si>
    <t>Objectifs du document</t>
  </si>
  <si>
    <t xml:space="preserve">
Ce fichier excel de format C est destiné à faciliter l'établissement des attestations de participations de collaborateur.
Il permet d'établir les attestations de format C suivantes:
 - "Autres options de collaborateur, imposables lors de l'exercice", 
 - "Expectatives sur actions de collaborateur",
 - "Participations improprement dites (espèces)" et
 - "Autres"</t>
  </si>
  <si>
    <t>Date de vesting prévue dans le plan
(pour info)</t>
  </si>
  <si>
    <t>Durée du délai de blocage
(en années)</t>
  </si>
  <si>
    <t>Revenu total lors de la réalisation (CHF)</t>
  </si>
  <si>
    <t>Revenu imposable à l'étranger (CHF)</t>
  </si>
  <si>
    <t>Revenu imposable en Suisse
(CHF)</t>
  </si>
  <si>
    <t>Type de participations (Form_C)</t>
  </si>
  <si>
    <t>Ruling</t>
  </si>
  <si>
    <t>v1.0</t>
  </si>
  <si>
    <t>v1.0.1</t>
  </si>
  <si>
    <t>Impression de la version sur les documents</t>
  </si>
  <si>
    <t>Version courante</t>
  </si>
  <si>
    <t>v1.0.2</t>
  </si>
  <si>
    <t>rende les colonnes O et P vides lorsque la colonne J est vide</t>
  </si>
  <si>
    <t>divers corrections et ajout de message d'avertissement</t>
  </si>
  <si>
    <t>v1.0.4</t>
  </si>
  <si>
    <t>?</t>
  </si>
  <si>
    <t>correction de la cellule G27 - mis format date</t>
  </si>
  <si>
    <t>aci - G. Martelli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</si>
</sst>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%"/>
    <numFmt numFmtId="165" formatCode="#,##0.0000"/>
    <numFmt numFmtId="166" formatCode="0.0000"/>
  </numFmts>
  <fonts count="15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1"/>
      <name val="Arial"/>
      <family val="2"/>
    </font>
    <font>
      <i/>
      <sz val="9"/>
      <color indexed="81"/>
      <name val="Tahoma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7">
    <xf numFmtId="0" fontId="0" fillId="0" borderId="0" xfId="0"/>
    <xf numFmtId="0" fontId="0" fillId="0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3" borderId="8" xfId="0" applyFont="1" applyFill="1" applyBorder="1" applyAlignment="1">
      <alignment horizontal="centerContinuous" vertical="center"/>
    </xf>
    <xf numFmtId="0" fontId="3" fillId="3" borderId="9" xfId="0" applyFont="1" applyFill="1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Continuous" vertical="center"/>
    </xf>
    <xf numFmtId="0" fontId="0" fillId="0" borderId="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3" borderId="10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/>
    <xf numFmtId="0" fontId="10" fillId="4" borderId="0" xfId="0" applyFont="1" applyFill="1" applyAlignment="1">
      <alignment horizontal="center"/>
    </xf>
    <xf numFmtId="14" fontId="4" fillId="0" borderId="1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0" fillId="4" borderId="6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0" xfId="1" applyFont="1" applyAlignment="1" applyProtection="1"/>
    <xf numFmtId="0" fontId="6" fillId="0" borderId="0" xfId="1" applyFont="1" applyAlignment="1" applyProtection="1"/>
    <xf numFmtId="0" fontId="6" fillId="0" borderId="0" xfId="1" applyFont="1" applyAlignment="1" applyProtection="1">
      <alignment wrapText="1"/>
    </xf>
    <xf numFmtId="0" fontId="2" fillId="0" borderId="0" xfId="1" applyAlignment="1" applyProtection="1"/>
    <xf numFmtId="0" fontId="5" fillId="0" borderId="0" xfId="1" applyNumberFormat="1" applyFont="1" applyFill="1" applyBorder="1" applyAlignment="1" applyProtection="1">
      <alignment horizontal="right" vertical="center"/>
      <protection locked="0"/>
    </xf>
    <xf numFmtId="3" fontId="5" fillId="0" borderId="0" xfId="1" applyNumberFormat="1" applyFont="1" applyFill="1" applyBorder="1" applyAlignment="1" applyProtection="1">
      <alignment horizontal="right" vertical="center"/>
      <protection locked="0"/>
    </xf>
    <xf numFmtId="14" fontId="5" fillId="0" borderId="0" xfId="1" applyNumberFormat="1" applyFont="1" applyFill="1" applyBorder="1" applyAlignment="1" applyProtection="1">
      <alignment vertical="center"/>
      <protection locked="0"/>
    </xf>
    <xf numFmtId="4" fontId="5" fillId="0" borderId="0" xfId="1" applyNumberFormat="1" applyFont="1" applyBorder="1" applyAlignment="1" applyProtection="1">
      <alignment horizontal="right" vertical="center"/>
      <protection locked="0"/>
    </xf>
    <xf numFmtId="14" fontId="5" fillId="0" borderId="0" xfId="1" applyNumberFormat="1" applyFont="1" applyBorder="1" applyAlignment="1" applyProtection="1">
      <alignment horizontal="right" vertical="center"/>
      <protection locked="0"/>
    </xf>
    <xf numFmtId="3" fontId="5" fillId="0" borderId="0" xfId="1" applyNumberFormat="1" applyFont="1" applyFill="1" applyAlignment="1" applyProtection="1">
      <alignment horizontal="right" vertical="center"/>
      <protection locked="0"/>
    </xf>
    <xf numFmtId="165" fontId="5" fillId="0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0" xfId="1" applyNumberFormat="1" applyFont="1" applyFill="1" applyBorder="1" applyAlignment="1" applyProtection="1">
      <alignment horizontal="right" vertical="center"/>
      <protection locked="0"/>
    </xf>
    <xf numFmtId="0" fontId="4" fillId="5" borderId="0" xfId="1" applyFont="1" applyFill="1" applyAlignment="1" applyProtection="1"/>
    <xf numFmtId="0" fontId="6" fillId="6" borderId="0" xfId="1" applyFont="1" applyFill="1" applyAlignment="1" applyProtection="1"/>
    <xf numFmtId="0" fontId="6" fillId="6" borderId="0" xfId="1" applyFont="1" applyFill="1" applyAlignment="1" applyProtection="1">
      <alignment vertical="center"/>
    </xf>
    <xf numFmtId="0" fontId="6" fillId="6" borderId="0" xfId="1" applyFont="1" applyFill="1" applyBorder="1" applyAlignment="1" applyProtection="1">
      <alignment vertical="top"/>
    </xf>
    <xf numFmtId="0" fontId="3" fillId="6" borderId="0" xfId="1" applyFont="1" applyFill="1" applyBorder="1" applyAlignment="1" applyProtection="1">
      <alignment vertical="center"/>
    </xf>
    <xf numFmtId="0" fontId="6" fillId="6" borderId="0" xfId="1" applyFont="1" applyFill="1" applyAlignment="1" applyProtection="1">
      <alignment wrapText="1"/>
    </xf>
    <xf numFmtId="0" fontId="2" fillId="6" borderId="0" xfId="1" applyFill="1" applyAlignment="1" applyProtection="1"/>
    <xf numFmtId="0" fontId="3" fillId="6" borderId="0" xfId="1" applyFont="1" applyFill="1" applyAlignment="1" applyProtection="1"/>
    <xf numFmtId="0" fontId="6" fillId="8" borderId="16" xfId="1" applyFont="1" applyFill="1" applyBorder="1" applyAlignment="1" applyProtection="1">
      <alignment horizontal="center" vertical="center" wrapText="1"/>
    </xf>
    <xf numFmtId="0" fontId="6" fillId="8" borderId="10" xfId="1" applyFont="1" applyFill="1" applyBorder="1" applyAlignment="1" applyProtection="1">
      <alignment horizontal="center" vertical="center" wrapText="1"/>
    </xf>
    <xf numFmtId="0" fontId="6" fillId="8" borderId="1" xfId="1" applyFont="1" applyFill="1" applyBorder="1" applyAlignment="1" applyProtection="1">
      <alignment horizontal="center" vertical="center" wrapText="1"/>
    </xf>
    <xf numFmtId="0" fontId="6" fillId="8" borderId="8" xfId="1" applyFont="1" applyFill="1" applyBorder="1" applyAlignment="1" applyProtection="1">
      <alignment horizontal="center" vertical="center" wrapText="1"/>
    </xf>
    <xf numFmtId="0" fontId="6" fillId="8" borderId="3" xfId="1" applyFont="1" applyFill="1" applyBorder="1" applyAlignment="1" applyProtection="1">
      <alignment horizontal="center" vertical="center" wrapText="1"/>
    </xf>
    <xf numFmtId="0" fontId="6" fillId="8" borderId="2" xfId="1" applyFont="1" applyFill="1" applyBorder="1" applyAlignment="1" applyProtection="1">
      <alignment horizontal="center" vertical="center" wrapText="1"/>
    </xf>
    <xf numFmtId="0" fontId="5" fillId="6" borderId="0" xfId="1" applyFont="1" applyFill="1" applyBorder="1" applyAlignment="1" applyProtection="1">
      <protection locked="0"/>
    </xf>
    <xf numFmtId="0" fontId="5" fillId="0" borderId="0" xfId="1" applyFont="1" applyBorder="1" applyAlignment="1" applyProtection="1">
      <protection locked="0"/>
    </xf>
    <xf numFmtId="0" fontId="3" fillId="0" borderId="0" xfId="1" applyFont="1" applyAlignment="1" applyProtection="1"/>
    <xf numFmtId="14" fontId="5" fillId="0" borderId="0" xfId="1" applyNumberFormat="1" applyFont="1" applyFill="1" applyAlignment="1" applyProtection="1">
      <alignment horizontal="right" vertical="center"/>
      <protection locked="0"/>
    </xf>
    <xf numFmtId="14" fontId="5" fillId="0" borderId="0" xfId="1" applyNumberFormat="1" applyFont="1" applyFill="1" applyAlignment="1" applyProtection="1">
      <alignment vertical="center"/>
      <protection locked="0"/>
    </xf>
    <xf numFmtId="4" fontId="5" fillId="0" borderId="0" xfId="1" applyNumberFormat="1" applyFont="1" applyFill="1" applyAlignment="1" applyProtection="1">
      <alignment horizontal="right" vertical="center"/>
      <protection locked="0"/>
    </xf>
    <xf numFmtId="165" fontId="5" fillId="0" borderId="0" xfId="1" applyNumberFormat="1" applyFont="1" applyFill="1" applyAlignment="1" applyProtection="1">
      <alignment horizontal="right" vertical="center"/>
      <protection locked="0"/>
    </xf>
    <xf numFmtId="164" fontId="5" fillId="0" borderId="0" xfId="1" applyNumberFormat="1" applyFont="1" applyFill="1" applyAlignment="1" applyProtection="1">
      <alignment horizontal="right" vertical="center"/>
      <protection locked="0"/>
    </xf>
    <xf numFmtId="3" fontId="5" fillId="9" borderId="0" xfId="1" applyNumberFormat="1" applyFont="1" applyFill="1" applyBorder="1" applyAlignment="1" applyProtection="1">
      <alignment horizontal="right" vertical="center"/>
      <protection locked="0"/>
    </xf>
    <xf numFmtId="164" fontId="5" fillId="9" borderId="0" xfId="1" applyNumberFormat="1" applyFont="1" applyFill="1" applyBorder="1" applyAlignment="1" applyProtection="1">
      <alignment horizontal="right" vertical="center"/>
      <protection locked="0"/>
    </xf>
    <xf numFmtId="3" fontId="5" fillId="9" borderId="0" xfId="1" applyNumberFormat="1" applyFont="1" applyFill="1" applyAlignment="1" applyProtection="1">
      <alignment horizontal="right" vertical="center"/>
      <protection locked="0"/>
    </xf>
    <xf numFmtId="3" fontId="3" fillId="9" borderId="15" xfId="0" applyNumberFormat="1" applyFont="1" applyFill="1" applyBorder="1" applyAlignment="1" applyProtection="1">
      <alignment horizontal="right" vertical="center"/>
    </xf>
    <xf numFmtId="3" fontId="13" fillId="9" borderId="15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 applyProtection="1">
      <alignment horizontal="right" vertical="center"/>
      <protection locked="0"/>
    </xf>
    <xf numFmtId="166" fontId="5" fillId="9" borderId="0" xfId="1" applyNumberFormat="1" applyFont="1" applyFill="1" applyBorder="1" applyAlignment="1" applyProtection="1">
      <alignment horizontal="right" vertical="center"/>
      <protection locked="0"/>
    </xf>
    <xf numFmtId="3" fontId="5" fillId="0" borderId="0" xfId="1" applyNumberFormat="1" applyFont="1" applyFill="1" applyProtection="1">
      <protection locked="0"/>
    </xf>
    <xf numFmtId="3" fontId="5" fillId="9" borderId="0" xfId="1" applyNumberFormat="1" applyFont="1" applyFill="1" applyProtection="1">
      <protection locked="0"/>
    </xf>
    <xf numFmtId="164" fontId="5" fillId="9" borderId="0" xfId="1" applyNumberFormat="1" applyFont="1" applyFill="1" applyProtection="1">
      <protection locked="0"/>
    </xf>
    <xf numFmtId="0" fontId="5" fillId="6" borderId="0" xfId="1" applyFont="1" applyFill="1" applyAlignment="1" applyProtection="1">
      <protection locked="0"/>
    </xf>
    <xf numFmtId="0" fontId="5" fillId="0" borderId="0" xfId="1" applyFont="1" applyAlignment="1" applyProtection="1">
      <protection locked="0"/>
    </xf>
    <xf numFmtId="166" fontId="5" fillId="9" borderId="0" xfId="1" applyNumberFormat="1" applyFont="1" applyFill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4" xfId="0" applyFont="1" applyBorder="1" applyAlignment="1">
      <alignment horizontal="center"/>
    </xf>
    <xf numFmtId="14" fontId="3" fillId="0" borderId="2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10" fillId="4" borderId="0" xfId="0" applyFont="1" applyFill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5" fillId="0" borderId="0" xfId="1" applyNumberFormat="1" applyFont="1" applyBorder="1" applyAlignment="1" applyProtection="1">
      <alignment vertical="center"/>
      <protection locked="0"/>
    </xf>
    <xf numFmtId="49" fontId="5" fillId="0" borderId="0" xfId="1" applyNumberFormat="1" applyFont="1" applyFill="1" applyAlignment="1" applyProtection="1">
      <alignment vertical="center"/>
      <protection locked="0"/>
    </xf>
    <xf numFmtId="0" fontId="4" fillId="10" borderId="1" xfId="0" applyFont="1" applyFill="1" applyBorder="1" applyAlignment="1">
      <alignment horizontal="center" vertical="top"/>
    </xf>
    <xf numFmtId="14" fontId="4" fillId="10" borderId="1" xfId="0" applyNumberFormat="1" applyFont="1" applyFill="1" applyBorder="1" applyAlignment="1">
      <alignment horizontal="center" vertical="top"/>
    </xf>
    <xf numFmtId="0" fontId="4" fillId="10" borderId="8" xfId="0" applyFont="1" applyFill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/>
    </xf>
    <xf numFmtId="14" fontId="5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5" borderId="22" xfId="0" applyFont="1" applyFill="1" applyBorder="1" applyAlignment="1">
      <alignment horizontal="left"/>
    </xf>
    <xf numFmtId="0" fontId="11" fillId="5" borderId="23" xfId="0" applyFont="1" applyFill="1" applyBorder="1" applyAlignment="1">
      <alignment horizontal="left"/>
    </xf>
    <xf numFmtId="0" fontId="4" fillId="10" borderId="8" xfId="0" applyFont="1" applyFill="1" applyBorder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0" borderId="10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7" borderId="0" xfId="1" applyFont="1" applyFill="1" applyAlignment="1" applyProtection="1">
      <alignment vertical="center" wrapText="1"/>
      <protection locked="0"/>
    </xf>
    <xf numFmtId="0" fontId="5" fillId="7" borderId="0" xfId="1" applyFont="1" applyFill="1" applyAlignment="1" applyProtection="1">
      <alignment vertical="center"/>
      <protection locked="0"/>
    </xf>
    <xf numFmtId="0" fontId="6" fillId="6" borderId="4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14" fontId="5" fillId="7" borderId="0" xfId="1" applyNumberFormat="1" applyFont="1" applyFill="1" applyAlignment="1" applyProtection="1">
      <alignment horizontal="left" vertical="center"/>
      <protection locked="0"/>
    </xf>
    <xf numFmtId="49" fontId="5" fillId="7" borderId="0" xfId="1" applyNumberFormat="1" applyFont="1" applyFill="1" applyAlignment="1" applyProtection="1">
      <alignment vertical="center" wrapText="1"/>
      <protection locked="0"/>
    </xf>
    <xf numFmtId="0" fontId="6" fillId="6" borderId="11" xfId="1" applyFont="1" applyFill="1" applyBorder="1" applyAlignment="1" applyProtection="1">
      <alignment horizontal="left" vertical="top" wrapText="1"/>
    </xf>
    <xf numFmtId="0" fontId="6" fillId="6" borderId="2" xfId="1" applyFont="1" applyFill="1" applyBorder="1" applyAlignment="1" applyProtection="1">
      <alignment horizontal="left" vertical="top" wrapText="1"/>
    </xf>
    <xf numFmtId="0" fontId="6" fillId="6" borderId="0" xfId="1" applyFont="1" applyFill="1" applyBorder="1" applyAlignment="1" applyProtection="1">
      <alignment horizontal="left" vertical="top" wrapText="1"/>
    </xf>
    <xf numFmtId="0" fontId="6" fillId="6" borderId="5" xfId="1" applyFont="1" applyFill="1" applyBorder="1" applyAlignment="1" applyProtection="1">
      <alignment horizontal="left" vertical="top" wrapText="1"/>
    </xf>
    <xf numFmtId="0" fontId="6" fillId="6" borderId="11" xfId="1" applyFont="1" applyFill="1" applyBorder="1" applyAlignment="1" applyProtection="1">
      <alignment horizontal="left" vertical="top"/>
    </xf>
    <xf numFmtId="0" fontId="6" fillId="6" borderId="2" xfId="1" applyFont="1" applyFill="1" applyBorder="1" applyAlignment="1" applyProtection="1">
      <alignment horizontal="left" vertical="top"/>
    </xf>
    <xf numFmtId="0" fontId="6" fillId="6" borderId="0" xfId="1" applyFont="1" applyFill="1" applyBorder="1" applyAlignment="1" applyProtection="1">
      <alignment horizontal="left" vertical="top"/>
    </xf>
    <xf numFmtId="0" fontId="6" fillId="6" borderId="5" xfId="1" applyFont="1" applyFill="1" applyBorder="1" applyAlignment="1" applyProtection="1">
      <alignment horizontal="left" vertical="top"/>
    </xf>
    <xf numFmtId="0" fontId="6" fillId="6" borderId="11" xfId="1" applyFont="1" applyFill="1" applyBorder="1" applyAlignment="1" applyProtection="1">
      <alignment vertical="top" wrapText="1"/>
    </xf>
    <xf numFmtId="0" fontId="6" fillId="6" borderId="2" xfId="1" applyFont="1" applyFill="1" applyBorder="1" applyAlignment="1" applyProtection="1">
      <alignment vertical="top" wrapText="1"/>
    </xf>
    <xf numFmtId="0" fontId="6" fillId="6" borderId="0" xfId="1" applyFont="1" applyFill="1" applyBorder="1" applyAlignment="1" applyProtection="1">
      <alignment vertical="top" wrapText="1"/>
    </xf>
    <xf numFmtId="0" fontId="6" fillId="6" borderId="5" xfId="1" applyFont="1" applyFill="1" applyBorder="1" applyAlignment="1" applyProtection="1">
      <alignment vertical="top" wrapText="1"/>
    </xf>
    <xf numFmtId="0" fontId="5" fillId="7" borderId="0" xfId="1" applyFont="1" applyFill="1" applyAlignment="1" applyProtection="1">
      <alignment vertical="top" wrapText="1"/>
      <protection locked="0"/>
    </xf>
    <xf numFmtId="0" fontId="6" fillId="6" borderId="4" xfId="1" applyFont="1" applyFill="1" applyBorder="1" applyAlignment="1" applyProtection="1">
      <alignment horizontal="left" vertical="top"/>
    </xf>
    <xf numFmtId="0" fontId="5" fillId="7" borderId="0" xfId="1" quotePrefix="1" applyFont="1" applyFill="1" applyAlignment="1" applyProtection="1">
      <alignment vertical="center"/>
      <protection locked="0"/>
    </xf>
    <xf numFmtId="14" fontId="5" fillId="7" borderId="0" xfId="1" quotePrefix="1" applyNumberFormat="1" applyFont="1" applyFill="1" applyAlignment="1" applyProtection="1">
      <alignment horizontal="left" vertical="center"/>
      <protection locked="0"/>
    </xf>
    <xf numFmtId="0" fontId="6" fillId="6" borderId="12" xfId="1" applyFont="1" applyFill="1" applyBorder="1" applyAlignment="1" applyProtection="1">
      <alignment vertical="top" wrapText="1"/>
    </xf>
    <xf numFmtId="0" fontId="6" fillId="6" borderId="11" xfId="1" applyFont="1" applyFill="1" applyBorder="1" applyAlignment="1" applyProtection="1">
      <alignment vertical="top"/>
    </xf>
    <xf numFmtId="0" fontId="6" fillId="6" borderId="12" xfId="1" applyFont="1" applyFill="1" applyBorder="1" applyAlignment="1" applyProtection="1">
      <alignment vertical="top"/>
    </xf>
    <xf numFmtId="0" fontId="6" fillId="6" borderId="0" xfId="1" applyFont="1" applyFill="1" applyBorder="1" applyAlignment="1" applyProtection="1">
      <alignment vertical="top"/>
    </xf>
    <xf numFmtId="0" fontId="6" fillId="6" borderId="5" xfId="1" applyFont="1" applyFill="1" applyBorder="1" applyAlignment="1" applyProtection="1">
      <alignment vertical="top"/>
    </xf>
    <xf numFmtId="0" fontId="6" fillId="6" borderId="12" xfId="1" applyFont="1" applyFill="1" applyBorder="1" applyAlignment="1" applyProtection="1">
      <alignment horizontal="left" vertical="top" wrapText="1"/>
    </xf>
    <xf numFmtId="0" fontId="6" fillId="6" borderId="0" xfId="1" applyFont="1" applyFill="1" applyAlignment="1" applyProtection="1">
      <alignment vertical="center"/>
    </xf>
    <xf numFmtId="0" fontId="6" fillId="6" borderId="0" xfId="1" applyFont="1" applyFill="1" applyAlignment="1" applyProtection="1">
      <alignment horizontal="center"/>
    </xf>
    <xf numFmtId="0" fontId="12" fillId="5" borderId="0" xfId="1" applyFont="1" applyFill="1" applyAlignment="1" applyProtection="1">
      <alignment horizontal="left" vertical="center"/>
    </xf>
    <xf numFmtId="0" fontId="14" fillId="5" borderId="0" xfId="1" applyFont="1" applyFill="1" applyAlignment="1" applyProtection="1">
      <alignment horizontal="right"/>
    </xf>
    <xf numFmtId="0" fontId="3" fillId="6" borderId="0" xfId="1" applyFont="1" applyFill="1" applyAlignment="1" applyProtection="1">
      <alignment horizontal="right"/>
    </xf>
    <xf numFmtId="0" fontId="3" fillId="6" borderId="21" xfId="1" applyFont="1" applyFill="1" applyBorder="1" applyAlignment="1" applyProtection="1">
      <alignment horizontal="right"/>
    </xf>
    <xf numFmtId="0" fontId="11" fillId="5" borderId="17" xfId="1" applyFont="1" applyFill="1" applyBorder="1" applyAlignment="1" applyProtection="1">
      <alignment horizontal="left" vertical="center"/>
    </xf>
    <xf numFmtId="0" fontId="11" fillId="5" borderId="18" xfId="1" applyFont="1" applyFill="1" applyBorder="1" applyAlignment="1" applyProtection="1">
      <alignment horizontal="left" vertical="center"/>
    </xf>
    <xf numFmtId="0" fontId="11" fillId="5" borderId="20" xfId="1" applyFont="1" applyFill="1" applyBorder="1" applyAlignment="1" applyProtection="1">
      <alignment horizontal="left" vertical="center"/>
    </xf>
    <xf numFmtId="0" fontId="3" fillId="9" borderId="0" xfId="1" applyFont="1" applyFill="1" applyAlignment="1" applyProtection="1">
      <alignment horizontal="center" vertical="center"/>
    </xf>
    <xf numFmtId="0" fontId="11" fillId="5" borderId="19" xfId="1" applyFont="1" applyFill="1" applyBorder="1" applyAlignment="1" applyProtection="1">
      <alignment horizontal="left" vertical="center"/>
    </xf>
    <xf numFmtId="0" fontId="5" fillId="7" borderId="4" xfId="1" applyFont="1" applyFill="1" applyBorder="1" applyAlignment="1" applyProtection="1">
      <alignment horizontal="left" vertical="top" wrapText="1"/>
      <protection locked="0"/>
    </xf>
    <xf numFmtId="0" fontId="5" fillId="7" borderId="0" xfId="1" applyFont="1" applyFill="1" applyBorder="1" applyAlignment="1" applyProtection="1">
      <alignment horizontal="left" vertical="top" wrapText="1"/>
      <protection locked="0"/>
    </xf>
    <xf numFmtId="0" fontId="3" fillId="6" borderId="0" xfId="0" applyNumberFormat="1" applyFont="1" applyFill="1" applyBorder="1" applyAlignment="1" applyProtection="1">
      <alignment horizontal="right"/>
    </xf>
    <xf numFmtId="0" fontId="3" fillId="6" borderId="21" xfId="0" applyNumberFormat="1" applyFont="1" applyFill="1" applyBorder="1" applyAlignment="1" applyProtection="1">
      <alignment horizontal="right"/>
    </xf>
    <xf numFmtId="14" fontId="5" fillId="7" borderId="0" xfId="1" applyNumberFormat="1" applyFont="1" applyFill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1"/>
    <cellStyle name="Standard_CALC.XLS" xfId="2"/>
  </cellStyles>
  <dxfs count="10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rgb="FF65D7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rgb="FF65D7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rgb="FF65D7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.0000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00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protection locked="0" hidden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\'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rgb="FF65D7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%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protection locked="1" hidden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protection locked="0" hidden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Arial"/>
        <scheme val="none"/>
      </font>
      <protection locked="1" hidden="0"/>
    </dxf>
  </dxfs>
  <tableStyles count="0" defaultTableStyle="TableStyleMedium9" defaultPivotStyle="PivotStyleMedium4"/>
  <colors>
    <mruColors>
      <color rgb="FFC5F0FF"/>
      <color rgb="FF65D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0</xdr:row>
      <xdr:rowOff>0</xdr:rowOff>
    </xdr:from>
    <xdr:to>
      <xdr:col>8</xdr:col>
      <xdr:colOff>1533525</xdr:colOff>
      <xdr:row>0</xdr:row>
      <xdr:rowOff>0</xdr:rowOff>
    </xdr:to>
    <xdr:pic>
      <xdr:nvPicPr>
        <xdr:cNvPr id="2" name="Picture 2" descr="Sans tit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Format_C_participations" displayName="Format_C_participations" ref="B27:Q29" headerRowCount="0" headerRowDxfId="101" dataDxfId="99" totalsRowDxfId="97" headerRowBorderDxfId="100" tableBorderDxfId="98">
  <tableColumns count="16">
    <tableColumn id="1" name="Colonne1" headerRowDxfId="96" dataDxfId="95" totalsRowDxfId="94" headerRowCellStyle="Normal 2" dataCellStyle="Normal 2"/>
    <tableColumn id="2" name="Colonne2" headerRowDxfId="93" dataDxfId="92" totalsRowDxfId="91" headerRowCellStyle="Normal 2" dataCellStyle="Normal 2"/>
    <tableColumn id="3" name="Colonne3" headerRowDxfId="90" dataDxfId="89" totalsRowDxfId="88" headerRowCellStyle="Normal 2" dataCellStyle="Normal 2"/>
    <tableColumn id="4" name="Colonne4" headerRowDxfId="87" dataDxfId="86" totalsRowDxfId="85" headerRowCellStyle="Normal 2" dataCellStyle="Normal 2"/>
    <tableColumn id="5" name="Colonne5" headerRowDxfId="84" dataDxfId="83" totalsRowDxfId="82" headerRowCellStyle="Normal 2" dataCellStyle="Normal 2"/>
    <tableColumn id="6" name="Colonne6" headerRowDxfId="81" dataDxfId="80" totalsRowDxfId="79" headerRowCellStyle="Normal 2" dataCellStyle="Normal 2"/>
    <tableColumn id="7" name="Colonne7" headerRowDxfId="78" dataDxfId="77" totalsRowDxfId="76" headerRowCellStyle="Normal 2" dataCellStyle="Normal 2"/>
    <tableColumn id="8" name="Colonne8" headerRowDxfId="75" dataDxfId="74" totalsRowDxfId="73" headerRowCellStyle="Normal 2" dataCellStyle="Normal 2"/>
    <tableColumn id="9" name="Colonne9" headerRowDxfId="72" dataDxfId="71" totalsRowDxfId="70" headerRowCellStyle="Normal 2" dataCellStyle="Normal 2"/>
    <tableColumn id="10" name="Colonne10" headerRowDxfId="69" dataDxfId="68" totalsRowDxfId="67" headerRowCellStyle="Normal 2" dataCellStyle="Normal 2"/>
    <tableColumn id="11" name="Colonne11" headerRowDxfId="66" dataDxfId="65" totalsRowDxfId="64" headerRowCellStyle="Normal 2" dataCellStyle="Normal 2"/>
    <tableColumn id="12" name="Colonne12" headerRowDxfId="63" dataDxfId="62" totalsRowDxfId="61" headerRowCellStyle="Normal 2" dataCellStyle="Normal 2"/>
    <tableColumn id="13" name="Colonne13" headerRowDxfId="60" dataDxfId="59" headerRowCellStyle="Normal 2" dataCellStyle="Normal 2"/>
    <tableColumn id="14" name="Colonne14" headerRowDxfId="58" dataDxfId="57" totalsRowDxfId="56" headerRowCellStyle="Normal 2" dataCellStyle="Normal 2">
      <calculatedColumnFormula>IF(ISBLANK(Format_C_participations[[#This Row],[Colonne9]]),"",IF(AND(NOT(ISBLANK(dateFinActivitéLucrativeGroupe)),dateFinActivitéLucrativeGroupe&lt;Format_C_participations[[#This Row],[Colonne9]]),dateFinActivitéLucrativeGroupe-Format_C_participations[[#This Row],[Colonne2]]+1,Format_C_participations[[#This Row],[Colonne9]]-Format_C_participations[[#This Row],[Colonne2]]+1))</calculatedColumnFormula>
    </tableColumn>
    <tableColumn id="15" name="Colonne15" totalsRowLabel="Nombre de participations détenues à la fin de la période " headerRowDxfId="55" dataDxfId="54" totalsRowDxfId="53" headerRowCellStyle="Normal 2" dataCellStyle="Normal 2">
      <calculatedColumnFormula>IF(ISNUMBER(Format_C_participations[[#This Row],[Colonne14]]),Format_C_participations[Colonne13]/Format_C_participations[Colonne14],"")</calculatedColumnFormula>
    </tableColumn>
    <tableColumn id="16" name="Colonne16" totalsRowFunction="sum" headerRowDxfId="52" dataDxfId="51" totalsRowDxfId="50" headerRowCellStyle="Normal 2" dataCellStyle="Normal 2">
      <calculatedColumnFormula>Format_C_participations[Colonne4]-Format_C_participations[Colonne11]-Format_C_participations[Colonne12]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Format_C_revenu" displayName="Format_C_revenu" ref="B33:Q35" headerRowCount="0" headerRowDxfId="49" dataDxfId="47" totalsRowDxfId="45" headerRowBorderDxfId="48" tableBorderDxfId="46" headerRowCellStyle="Normal 2" dataCellStyle="Normal 2">
  <tableColumns count="16">
    <tableColumn id="1" name="Colonne1" headerRowDxfId="44" dataDxfId="43" totalsRowDxfId="42" headerRowCellStyle="Normal 2" dataCellStyle="Normal 2"/>
    <tableColumn id="2" name="Colonne2" headerRowDxfId="41" dataDxfId="40" totalsRowDxfId="39" headerRowCellStyle="Normal 2" dataCellStyle="Normal 2"/>
    <tableColumn id="3" name="Colonne3" headerRowDxfId="38" dataDxfId="37" totalsRowDxfId="36" headerRowCellStyle="Normal 2" dataCellStyle="Normal 2"/>
    <tableColumn id="4" name="Colonne4" headerRowDxfId="35" dataDxfId="34" totalsRowDxfId="33" headerRowCellStyle="Normal 2" dataCellStyle="Normal 2"/>
    <tableColumn id="5" name="Colonne5" headerRowDxfId="32" dataDxfId="31" totalsRowDxfId="30" headerRowCellStyle="Normal 2" dataCellStyle="Normal 2"/>
    <tableColumn id="6" name="Colonne6" headerRowDxfId="29" dataDxfId="28" totalsRowDxfId="27" headerRowCellStyle="Normal 2" dataCellStyle="Normal 2"/>
    <tableColumn id="7" name="Colonne7" headerRowDxfId="26" dataDxfId="25" totalsRowDxfId="24" headerRowCellStyle="Normal 2" dataCellStyle="Normal 2"/>
    <tableColumn id="8" name="Colonne8" headerRowDxfId="23" dataDxfId="22" totalsRowDxfId="21" headerRowCellStyle="Normal 2" dataCellStyle="Normal 2"/>
    <tableColumn id="9" name="Colonne9" headerRowDxfId="20" dataDxfId="19" headerRowCellStyle="Normal 2" dataCellStyle="Normal 2">
      <calculatedColumnFormula>IF(ISBLANK(Format_C_revenu[[#This Row],[Colonne8]]),0,(Format_C_revenu[[#This Row],[Colonne8]]-Format_C_revenu[[#This Row],[Colonne2]])/365)</calculatedColumnFormula>
    </tableColumn>
    <tableColumn id="10" name="Colonne10" headerRowDxfId="18" dataDxfId="17" headerRowCellStyle="Normal 2" dataCellStyle="Normal 2">
      <calculatedColumnFormula>1-POWER(1+0.06,IF(-Format_C_revenu[[#This Row],[Colonne9]]&gt;-10,-Format_C_revenu[[#This Row],[Colonne9]],-10))</calculatedColumnFormula>
    </tableColumn>
    <tableColumn id="11" name="Colonne11" headerRowDxfId="16" dataDxfId="15" headerRowCellStyle="Normal 2" dataCellStyle="Normal 2">
      <calculatedColumnFormula>Format_C_revenu[[#This Row],[Colonne3]]*(Format_C_revenu[[#This Row],[Colonne7]]*(1-Format_C_revenu[[#This Row],[Colonne10]])-Format_C_revenu[[#This Row],[Colonne6]])</calculatedColumnFormula>
    </tableColumn>
    <tableColumn id="12" name="Colonne12" totalsRowLabel="Revenu imposable lors de la réalisation, déclaré au chiffre 5 du certificat de salaire (CHF) " headerRowDxfId="14" dataDxfId="13" totalsRowDxfId="12" headerRowCellStyle="Normal 2" dataCellStyle="Normal 2"/>
    <tableColumn id="13" name="Colonne13" totalsRowFunction="sum" headerRowDxfId="11" dataDxfId="10" totalsRowDxfId="9" headerRowCellStyle="Normal 2" dataCellStyle="Normal 2">
      <calculatedColumnFormula>Format_C_revenu[[#This Row],[Colonne11]]*Format_C_revenu[[#This Row],[Colonne12]]</calculatedColumnFormula>
    </tableColumn>
    <tableColumn id="14" name="Colonne14" headerRowDxfId="8" dataDxfId="7" totalsRowDxfId="6" headerRowCellStyle="Normal 2" dataCellStyle="Normal 2">
      <calculatedColumnFormula>P27</calculatedColumnFormula>
    </tableColumn>
    <tableColumn id="15" name="Colonne15" totalsRowFunction="sum" headerRowDxfId="5" dataDxfId="4" totalsRowDxfId="3" headerRowCellStyle="Normal 2" dataCellStyle="Normal 2">
      <calculatedColumnFormula>IF(ISNUMBER(Format_C_revenu[[#This Row],[Colonne14]]),Format_C_revenu[[#This Row],[Colonne13]]*Format_C_revenu[[#This Row],[Colonne14]],0)</calculatedColumnFormula>
    </tableColumn>
    <tableColumn id="16" name="Colonne16" totalsRowFunction="sum" headerRowDxfId="2" dataDxfId="1" totalsRowDxfId="0" headerRowCellStyle="Normal 2" dataCellStyle="Normal 2">
      <calculatedColumnFormula>Format_C_revenu[[#This Row],[Colonne13]]-Format_C_revenu[[#This Row],[Colonne15]]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2:I173"/>
  <sheetViews>
    <sheetView showGridLines="0" showRowColHeaders="0" workbookViewId="0">
      <selection activeCell="H4" sqref="H4:H7"/>
    </sheetView>
  </sheetViews>
  <sheetFormatPr baseColWidth="10" defaultRowHeight="12.75" x14ac:dyDescent="0.2"/>
  <cols>
    <col min="1" max="1" width="2.7109375" style="3" customWidth="1"/>
    <col min="2" max="2" width="12.7109375" style="3" customWidth="1"/>
    <col min="3" max="3" width="32.7109375" style="3" customWidth="1"/>
    <col min="4" max="4" width="2.7109375" style="3" customWidth="1"/>
    <col min="5" max="5" width="11.42578125" style="3"/>
    <col min="6" max="6" width="2.7109375" style="3" customWidth="1"/>
    <col min="7" max="7" width="11.42578125" style="3"/>
    <col min="8" max="9" width="80.7109375" style="3" customWidth="1"/>
    <col min="10" max="16384" width="11.42578125" style="3"/>
  </cols>
  <sheetData>
    <row r="2" spans="2:9" x14ac:dyDescent="0.2">
      <c r="B2" s="1" t="s">
        <v>19</v>
      </c>
      <c r="C2" s="2"/>
      <c r="E2" s="7" t="s">
        <v>365</v>
      </c>
      <c r="H2" s="10" t="s">
        <v>20</v>
      </c>
      <c r="I2" s="11"/>
    </row>
    <row r="3" spans="2:9" x14ac:dyDescent="0.2">
      <c r="B3" s="4" t="s">
        <v>21</v>
      </c>
      <c r="C3" s="5"/>
      <c r="E3" s="9" t="s">
        <v>18</v>
      </c>
      <c r="H3" s="4" t="s">
        <v>22</v>
      </c>
      <c r="I3" s="5"/>
    </row>
    <row r="4" spans="2:9" x14ac:dyDescent="0.2">
      <c r="B4" s="6" t="s">
        <v>23</v>
      </c>
      <c r="C4" s="7" t="s">
        <v>24</v>
      </c>
      <c r="E4" s="8" t="s">
        <v>366</v>
      </c>
      <c r="H4" s="12" t="s">
        <v>442</v>
      </c>
      <c r="I4" s="7" t="s">
        <v>397</v>
      </c>
    </row>
    <row r="5" spans="2:9" x14ac:dyDescent="0.2">
      <c r="B5" s="6" t="s">
        <v>25</v>
      </c>
      <c r="C5" s="7" t="s">
        <v>26</v>
      </c>
      <c r="E5" s="8" t="s">
        <v>367</v>
      </c>
      <c r="H5" s="12" t="s">
        <v>356</v>
      </c>
      <c r="I5" s="7" t="s">
        <v>398</v>
      </c>
    </row>
    <row r="6" spans="2:9" x14ac:dyDescent="0.2">
      <c r="B6" s="6" t="s">
        <v>27</v>
      </c>
      <c r="C6" s="7" t="s">
        <v>28</v>
      </c>
      <c r="E6" s="8" t="s">
        <v>368</v>
      </c>
      <c r="H6" s="12" t="s">
        <v>357</v>
      </c>
      <c r="I6" s="7" t="s">
        <v>399</v>
      </c>
    </row>
    <row r="7" spans="2:9" x14ac:dyDescent="0.2">
      <c r="B7" s="6" t="s">
        <v>29</v>
      </c>
      <c r="C7" s="7" t="s">
        <v>30</v>
      </c>
      <c r="E7" s="8" t="s">
        <v>369</v>
      </c>
      <c r="H7" s="12" t="s">
        <v>355</v>
      </c>
      <c r="I7" s="7" t="s">
        <v>400</v>
      </c>
    </row>
    <row r="8" spans="2:9" x14ac:dyDescent="0.2">
      <c r="B8" s="8" t="s">
        <v>31</v>
      </c>
      <c r="C8" s="7" t="s">
        <v>32</v>
      </c>
      <c r="E8" s="6" t="s">
        <v>370</v>
      </c>
    </row>
    <row r="9" spans="2:9" x14ac:dyDescent="0.2">
      <c r="B9" s="8" t="s">
        <v>33</v>
      </c>
      <c r="C9" s="7" t="s">
        <v>34</v>
      </c>
      <c r="E9" s="6" t="s">
        <v>371</v>
      </c>
      <c r="H9" s="10" t="s">
        <v>361</v>
      </c>
      <c r="I9" s="11"/>
    </row>
    <row r="10" spans="2:9" x14ac:dyDescent="0.2">
      <c r="B10" s="6" t="s">
        <v>35</v>
      </c>
      <c r="C10" s="7" t="s">
        <v>36</v>
      </c>
      <c r="E10" s="6" t="s">
        <v>372</v>
      </c>
      <c r="H10" s="4" t="s">
        <v>364</v>
      </c>
      <c r="I10" s="13"/>
    </row>
    <row r="11" spans="2:9" x14ac:dyDescent="0.2">
      <c r="B11" s="6" t="s">
        <v>37</v>
      </c>
      <c r="C11" s="7" t="s">
        <v>38</v>
      </c>
      <c r="E11" s="6" t="s">
        <v>373</v>
      </c>
      <c r="H11" s="12" t="s">
        <v>358</v>
      </c>
      <c r="I11" s="7" t="s">
        <v>392</v>
      </c>
    </row>
    <row r="12" spans="2:9" x14ac:dyDescent="0.2">
      <c r="B12" s="6" t="s">
        <v>39</v>
      </c>
      <c r="C12" s="7" t="s">
        <v>40</v>
      </c>
      <c r="E12" s="6" t="s">
        <v>374</v>
      </c>
      <c r="H12" s="12" t="s">
        <v>359</v>
      </c>
      <c r="I12" s="7" t="s">
        <v>401</v>
      </c>
    </row>
    <row r="13" spans="2:9" x14ac:dyDescent="0.2">
      <c r="B13" s="6" t="s">
        <v>41</v>
      </c>
      <c r="C13" s="7" t="s">
        <v>42</v>
      </c>
      <c r="E13" s="6" t="s">
        <v>375</v>
      </c>
    </row>
    <row r="14" spans="2:9" x14ac:dyDescent="0.2">
      <c r="B14" s="6" t="s">
        <v>43</v>
      </c>
      <c r="C14" s="7" t="s">
        <v>44</v>
      </c>
      <c r="E14" s="6" t="s">
        <v>376</v>
      </c>
      <c r="H14" s="10" t="s">
        <v>362</v>
      </c>
      <c r="I14" s="11"/>
    </row>
    <row r="15" spans="2:9" x14ac:dyDescent="0.2">
      <c r="B15" s="6" t="s">
        <v>45</v>
      </c>
      <c r="C15" s="7" t="s">
        <v>46</v>
      </c>
      <c r="E15" s="6" t="s">
        <v>377</v>
      </c>
      <c r="H15" s="4" t="s">
        <v>363</v>
      </c>
      <c r="I15" s="13"/>
    </row>
    <row r="16" spans="2:9" x14ac:dyDescent="0.2">
      <c r="B16" s="6" t="s">
        <v>47</v>
      </c>
      <c r="C16" s="7" t="s">
        <v>48</v>
      </c>
      <c r="E16" s="6" t="s">
        <v>378</v>
      </c>
      <c r="H16" s="12" t="s">
        <v>358</v>
      </c>
      <c r="I16" s="7" t="s">
        <v>392</v>
      </c>
    </row>
    <row r="17" spans="2:9" x14ac:dyDescent="0.2">
      <c r="B17" s="6" t="s">
        <v>49</v>
      </c>
      <c r="C17" s="7" t="s">
        <v>50</v>
      </c>
      <c r="E17" s="6" t="s">
        <v>379</v>
      </c>
      <c r="H17" s="12" t="s">
        <v>359</v>
      </c>
      <c r="I17" s="7" t="s">
        <v>401</v>
      </c>
    </row>
    <row r="18" spans="2:9" x14ac:dyDescent="0.2">
      <c r="B18" s="6" t="s">
        <v>51</v>
      </c>
      <c r="C18" s="7" t="s">
        <v>52</v>
      </c>
      <c r="E18" s="6" t="s">
        <v>380</v>
      </c>
      <c r="H18" s="12" t="s">
        <v>360</v>
      </c>
      <c r="I18" s="7" t="s">
        <v>402</v>
      </c>
    </row>
    <row r="19" spans="2:9" x14ac:dyDescent="0.2">
      <c r="B19" s="6" t="s">
        <v>53</v>
      </c>
      <c r="C19" s="7" t="s">
        <v>54</v>
      </c>
      <c r="E19" s="6" t="s">
        <v>381</v>
      </c>
    </row>
    <row r="20" spans="2:9" x14ac:dyDescent="0.2">
      <c r="B20" s="6" t="s">
        <v>55</v>
      </c>
      <c r="C20" s="7" t="s">
        <v>56</v>
      </c>
      <c r="E20" s="6" t="s">
        <v>382</v>
      </c>
    </row>
    <row r="21" spans="2:9" x14ac:dyDescent="0.2">
      <c r="B21" s="6" t="s">
        <v>57</v>
      </c>
      <c r="C21" s="7" t="s">
        <v>58</v>
      </c>
      <c r="E21" s="6" t="s">
        <v>383</v>
      </c>
    </row>
    <row r="22" spans="2:9" x14ac:dyDescent="0.2">
      <c r="B22" s="6" t="s">
        <v>59</v>
      </c>
      <c r="C22" s="7" t="s">
        <v>60</v>
      </c>
      <c r="E22" s="6" t="s">
        <v>384</v>
      </c>
    </row>
    <row r="23" spans="2:9" x14ac:dyDescent="0.2">
      <c r="B23" s="6" t="s">
        <v>61</v>
      </c>
      <c r="C23" s="7" t="s">
        <v>62</v>
      </c>
      <c r="E23" s="6" t="s">
        <v>385</v>
      </c>
    </row>
    <row r="24" spans="2:9" x14ac:dyDescent="0.2">
      <c r="B24" s="6" t="s">
        <v>63</v>
      </c>
      <c r="C24" s="7" t="s">
        <v>64</v>
      </c>
      <c r="E24" s="6" t="s">
        <v>386</v>
      </c>
    </row>
    <row r="25" spans="2:9" x14ac:dyDescent="0.2">
      <c r="B25" s="6" t="s">
        <v>65</v>
      </c>
      <c r="C25" s="7" t="s">
        <v>66</v>
      </c>
      <c r="E25" s="6" t="s">
        <v>387</v>
      </c>
    </row>
    <row r="26" spans="2:9" x14ac:dyDescent="0.2">
      <c r="B26" s="6" t="s">
        <v>67</v>
      </c>
      <c r="C26" s="7" t="s">
        <v>68</v>
      </c>
      <c r="E26" s="6" t="s">
        <v>388</v>
      </c>
    </row>
    <row r="27" spans="2:9" x14ac:dyDescent="0.2">
      <c r="B27" s="6" t="s">
        <v>69</v>
      </c>
      <c r="C27" s="7" t="s">
        <v>70</v>
      </c>
      <c r="E27" s="6" t="s">
        <v>389</v>
      </c>
    </row>
    <row r="28" spans="2:9" x14ac:dyDescent="0.2">
      <c r="B28" s="6" t="s">
        <v>71</v>
      </c>
      <c r="C28" s="7" t="s">
        <v>72</v>
      </c>
      <c r="E28" s="6" t="s">
        <v>390</v>
      </c>
    </row>
    <row r="29" spans="2:9" x14ac:dyDescent="0.2">
      <c r="B29" s="6" t="s">
        <v>73</v>
      </c>
      <c r="C29" s="7" t="s">
        <v>74</v>
      </c>
      <c r="E29" s="6" t="s">
        <v>391</v>
      </c>
    </row>
    <row r="30" spans="2:9" x14ac:dyDescent="0.2">
      <c r="B30" s="6" t="s">
        <v>75</v>
      </c>
      <c r="C30" s="7" t="s">
        <v>76</v>
      </c>
      <c r="E30" s="14" t="s">
        <v>403</v>
      </c>
    </row>
    <row r="31" spans="2:9" x14ac:dyDescent="0.2">
      <c r="B31" s="6" t="s">
        <v>77</v>
      </c>
      <c r="C31" s="7" t="s">
        <v>78</v>
      </c>
    </row>
    <row r="32" spans="2:9" x14ac:dyDescent="0.2">
      <c r="B32" s="6" t="s">
        <v>79</v>
      </c>
      <c r="C32" s="7" t="s">
        <v>80</v>
      </c>
    </row>
    <row r="33" spans="2:3" x14ac:dyDescent="0.2">
      <c r="B33" s="6" t="s">
        <v>81</v>
      </c>
      <c r="C33" s="7" t="s">
        <v>82</v>
      </c>
    </row>
    <row r="34" spans="2:3" x14ac:dyDescent="0.2">
      <c r="B34" s="6" t="s">
        <v>83</v>
      </c>
      <c r="C34" s="7" t="s">
        <v>84</v>
      </c>
    </row>
    <row r="35" spans="2:3" x14ac:dyDescent="0.2">
      <c r="B35" s="6" t="s">
        <v>85</v>
      </c>
      <c r="C35" s="7" t="s">
        <v>86</v>
      </c>
    </row>
    <row r="36" spans="2:3" x14ac:dyDescent="0.2">
      <c r="B36" s="6" t="s">
        <v>87</v>
      </c>
      <c r="C36" s="7" t="s">
        <v>88</v>
      </c>
    </row>
    <row r="37" spans="2:3" x14ac:dyDescent="0.2">
      <c r="B37" s="6" t="s">
        <v>89</v>
      </c>
      <c r="C37" s="7" t="s">
        <v>90</v>
      </c>
    </row>
    <row r="38" spans="2:3" x14ac:dyDescent="0.2">
      <c r="B38" s="6" t="s">
        <v>91</v>
      </c>
      <c r="C38" s="7" t="s">
        <v>92</v>
      </c>
    </row>
    <row r="39" spans="2:3" x14ac:dyDescent="0.2">
      <c r="B39" s="6" t="s">
        <v>93</v>
      </c>
      <c r="C39" s="7" t="s">
        <v>94</v>
      </c>
    </row>
    <row r="40" spans="2:3" x14ac:dyDescent="0.2">
      <c r="B40" s="6" t="s">
        <v>95</v>
      </c>
      <c r="C40" s="7" t="s">
        <v>96</v>
      </c>
    </row>
    <row r="41" spans="2:3" x14ac:dyDescent="0.2">
      <c r="B41" s="6" t="s">
        <v>97</v>
      </c>
      <c r="C41" s="7" t="s">
        <v>98</v>
      </c>
    </row>
    <row r="42" spans="2:3" x14ac:dyDescent="0.2">
      <c r="B42" s="6" t="s">
        <v>99</v>
      </c>
      <c r="C42" s="7" t="s">
        <v>100</v>
      </c>
    </row>
    <row r="43" spans="2:3" x14ac:dyDescent="0.2">
      <c r="B43" s="6" t="s">
        <v>101</v>
      </c>
      <c r="C43" s="7" t="s">
        <v>102</v>
      </c>
    </row>
    <row r="44" spans="2:3" x14ac:dyDescent="0.2">
      <c r="B44" s="6" t="s">
        <v>103</v>
      </c>
      <c r="C44" s="7" t="s">
        <v>104</v>
      </c>
    </row>
    <row r="45" spans="2:3" x14ac:dyDescent="0.2">
      <c r="B45" s="6" t="s">
        <v>105</v>
      </c>
      <c r="C45" s="7" t="s">
        <v>106</v>
      </c>
    </row>
    <row r="46" spans="2:3" x14ac:dyDescent="0.2">
      <c r="B46" s="6" t="s">
        <v>107</v>
      </c>
      <c r="C46" s="7" t="s">
        <v>108</v>
      </c>
    </row>
    <row r="47" spans="2:3" x14ac:dyDescent="0.2">
      <c r="B47" s="6" t="s">
        <v>109</v>
      </c>
      <c r="C47" s="7" t="s">
        <v>110</v>
      </c>
    </row>
    <row r="48" spans="2:3" x14ac:dyDescent="0.2">
      <c r="B48" s="6" t="s">
        <v>111</v>
      </c>
      <c r="C48" s="7" t="s">
        <v>112</v>
      </c>
    </row>
    <row r="49" spans="2:3" x14ac:dyDescent="0.2">
      <c r="B49" s="6" t="s">
        <v>113</v>
      </c>
      <c r="C49" s="7" t="s">
        <v>114</v>
      </c>
    </row>
    <row r="50" spans="2:3" x14ac:dyDescent="0.2">
      <c r="B50" s="6" t="s">
        <v>115</v>
      </c>
      <c r="C50" s="7" t="s">
        <v>116</v>
      </c>
    </row>
    <row r="51" spans="2:3" x14ac:dyDescent="0.2">
      <c r="B51" s="6" t="s">
        <v>117</v>
      </c>
      <c r="C51" s="7" t="s">
        <v>118</v>
      </c>
    </row>
    <row r="52" spans="2:3" x14ac:dyDescent="0.2">
      <c r="B52" s="6" t="s">
        <v>119</v>
      </c>
      <c r="C52" s="7" t="s">
        <v>120</v>
      </c>
    </row>
    <row r="53" spans="2:3" x14ac:dyDescent="0.2">
      <c r="B53" s="6" t="s">
        <v>121</v>
      </c>
      <c r="C53" s="7" t="s">
        <v>122</v>
      </c>
    </row>
    <row r="54" spans="2:3" x14ac:dyDescent="0.2">
      <c r="B54" s="6" t="s">
        <v>123</v>
      </c>
      <c r="C54" s="7" t="s">
        <v>124</v>
      </c>
    </row>
    <row r="55" spans="2:3" x14ac:dyDescent="0.2">
      <c r="B55" s="6" t="s">
        <v>125</v>
      </c>
      <c r="C55" s="7" t="s">
        <v>126</v>
      </c>
    </row>
    <row r="56" spans="2:3" x14ac:dyDescent="0.2">
      <c r="B56" s="6" t="s">
        <v>25</v>
      </c>
      <c r="C56" s="7" t="s">
        <v>26</v>
      </c>
    </row>
    <row r="57" spans="2:3" x14ac:dyDescent="0.2">
      <c r="B57" s="6" t="s">
        <v>127</v>
      </c>
      <c r="C57" s="7" t="s">
        <v>128</v>
      </c>
    </row>
    <row r="58" spans="2:3" x14ac:dyDescent="0.2">
      <c r="B58" s="6" t="s">
        <v>129</v>
      </c>
      <c r="C58" s="7" t="s">
        <v>130</v>
      </c>
    </row>
    <row r="59" spans="2:3" x14ac:dyDescent="0.2">
      <c r="B59" s="6" t="s">
        <v>131</v>
      </c>
      <c r="C59" s="7" t="s">
        <v>132</v>
      </c>
    </row>
    <row r="60" spans="2:3" x14ac:dyDescent="0.2">
      <c r="B60" s="6" t="s">
        <v>133</v>
      </c>
      <c r="C60" s="7" t="s">
        <v>134</v>
      </c>
    </row>
    <row r="61" spans="2:3" x14ac:dyDescent="0.2">
      <c r="B61" s="6" t="s">
        <v>135</v>
      </c>
      <c r="C61" s="7" t="s">
        <v>136</v>
      </c>
    </row>
    <row r="62" spans="2:3" x14ac:dyDescent="0.2">
      <c r="B62" s="6" t="s">
        <v>137</v>
      </c>
      <c r="C62" s="7" t="s">
        <v>138</v>
      </c>
    </row>
    <row r="63" spans="2:3" x14ac:dyDescent="0.2">
      <c r="B63" s="6" t="s">
        <v>139</v>
      </c>
      <c r="C63" s="7" t="s">
        <v>140</v>
      </c>
    </row>
    <row r="64" spans="2:3" x14ac:dyDescent="0.2">
      <c r="B64" s="6" t="s">
        <v>141</v>
      </c>
      <c r="C64" s="7" t="s">
        <v>142</v>
      </c>
    </row>
    <row r="65" spans="2:3" x14ac:dyDescent="0.2">
      <c r="B65" s="6" t="s">
        <v>143</v>
      </c>
      <c r="C65" s="7" t="s">
        <v>144</v>
      </c>
    </row>
    <row r="66" spans="2:3" x14ac:dyDescent="0.2">
      <c r="B66" s="6" t="s">
        <v>145</v>
      </c>
      <c r="C66" s="7" t="s">
        <v>146</v>
      </c>
    </row>
    <row r="67" spans="2:3" x14ac:dyDescent="0.2">
      <c r="B67" s="6" t="s">
        <v>147</v>
      </c>
      <c r="C67" s="7" t="s">
        <v>148</v>
      </c>
    </row>
    <row r="68" spans="2:3" x14ac:dyDescent="0.2">
      <c r="B68" s="6" t="s">
        <v>149</v>
      </c>
      <c r="C68" s="7" t="s">
        <v>150</v>
      </c>
    </row>
    <row r="69" spans="2:3" x14ac:dyDescent="0.2">
      <c r="B69" s="6" t="s">
        <v>151</v>
      </c>
      <c r="C69" s="7" t="s">
        <v>152</v>
      </c>
    </row>
    <row r="70" spans="2:3" x14ac:dyDescent="0.2">
      <c r="B70" s="6" t="s">
        <v>153</v>
      </c>
      <c r="C70" s="7" t="s">
        <v>154</v>
      </c>
    </row>
    <row r="71" spans="2:3" x14ac:dyDescent="0.2">
      <c r="B71" s="6" t="s">
        <v>155</v>
      </c>
      <c r="C71" s="7" t="s">
        <v>156</v>
      </c>
    </row>
    <row r="72" spans="2:3" x14ac:dyDescent="0.2">
      <c r="B72" s="6" t="s">
        <v>157</v>
      </c>
      <c r="C72" s="7" t="s">
        <v>158</v>
      </c>
    </row>
    <row r="73" spans="2:3" x14ac:dyDescent="0.2">
      <c r="B73" s="6" t="s">
        <v>159</v>
      </c>
      <c r="C73" s="7" t="s">
        <v>160</v>
      </c>
    </row>
    <row r="74" spans="2:3" x14ac:dyDescent="0.2">
      <c r="B74" s="6" t="s">
        <v>161</v>
      </c>
      <c r="C74" s="7" t="s">
        <v>162</v>
      </c>
    </row>
    <row r="75" spans="2:3" x14ac:dyDescent="0.2">
      <c r="B75" s="6" t="s">
        <v>163</v>
      </c>
      <c r="C75" s="7" t="s">
        <v>164</v>
      </c>
    </row>
    <row r="76" spans="2:3" x14ac:dyDescent="0.2">
      <c r="B76" s="6" t="s">
        <v>165</v>
      </c>
      <c r="C76" s="7" t="s">
        <v>166</v>
      </c>
    </row>
    <row r="77" spans="2:3" x14ac:dyDescent="0.2">
      <c r="B77" s="6" t="s">
        <v>167</v>
      </c>
      <c r="C77" s="7" t="s">
        <v>168</v>
      </c>
    </row>
    <row r="78" spans="2:3" x14ac:dyDescent="0.2">
      <c r="B78" s="6" t="s">
        <v>169</v>
      </c>
      <c r="C78" s="7" t="s">
        <v>170</v>
      </c>
    </row>
    <row r="79" spans="2:3" x14ac:dyDescent="0.2">
      <c r="B79" s="6" t="s">
        <v>171</v>
      </c>
      <c r="C79" s="7" t="s">
        <v>172</v>
      </c>
    </row>
    <row r="80" spans="2:3" x14ac:dyDescent="0.2">
      <c r="B80" s="6" t="s">
        <v>173</v>
      </c>
      <c r="C80" s="7" t="s">
        <v>174</v>
      </c>
    </row>
    <row r="81" spans="2:3" x14ac:dyDescent="0.2">
      <c r="B81" s="6" t="s">
        <v>175</v>
      </c>
      <c r="C81" s="7" t="s">
        <v>176</v>
      </c>
    </row>
    <row r="82" spans="2:3" x14ac:dyDescent="0.2">
      <c r="B82" s="6" t="s">
        <v>177</v>
      </c>
      <c r="C82" s="7" t="s">
        <v>178</v>
      </c>
    </row>
    <row r="83" spans="2:3" x14ac:dyDescent="0.2">
      <c r="B83" s="6" t="s">
        <v>179</v>
      </c>
      <c r="C83" s="7" t="s">
        <v>180</v>
      </c>
    </row>
    <row r="84" spans="2:3" x14ac:dyDescent="0.2">
      <c r="B84" s="6" t="s">
        <v>181</v>
      </c>
      <c r="C84" s="7" t="s">
        <v>182</v>
      </c>
    </row>
    <row r="85" spans="2:3" x14ac:dyDescent="0.2">
      <c r="B85" s="6" t="s">
        <v>183</v>
      </c>
      <c r="C85" s="7" t="s">
        <v>184</v>
      </c>
    </row>
    <row r="86" spans="2:3" x14ac:dyDescent="0.2">
      <c r="B86" s="6" t="s">
        <v>185</v>
      </c>
      <c r="C86" s="7" t="s">
        <v>186</v>
      </c>
    </row>
    <row r="87" spans="2:3" x14ac:dyDescent="0.2">
      <c r="B87" s="6" t="s">
        <v>187</v>
      </c>
      <c r="C87" s="7" t="s">
        <v>188</v>
      </c>
    </row>
    <row r="88" spans="2:3" x14ac:dyDescent="0.2">
      <c r="B88" s="6" t="s">
        <v>189</v>
      </c>
      <c r="C88" s="7" t="s">
        <v>190</v>
      </c>
    </row>
    <row r="89" spans="2:3" x14ac:dyDescent="0.2">
      <c r="B89" s="6" t="s">
        <v>191</v>
      </c>
      <c r="C89" s="7" t="s">
        <v>192</v>
      </c>
    </row>
    <row r="90" spans="2:3" x14ac:dyDescent="0.2">
      <c r="B90" s="6" t="s">
        <v>193</v>
      </c>
      <c r="C90" s="7" t="s">
        <v>194</v>
      </c>
    </row>
    <row r="91" spans="2:3" x14ac:dyDescent="0.2">
      <c r="B91" s="6" t="s">
        <v>195</v>
      </c>
      <c r="C91" s="7" t="s">
        <v>196</v>
      </c>
    </row>
    <row r="92" spans="2:3" x14ac:dyDescent="0.2">
      <c r="B92" s="6" t="s">
        <v>197</v>
      </c>
      <c r="C92" s="7" t="s">
        <v>198</v>
      </c>
    </row>
    <row r="93" spans="2:3" x14ac:dyDescent="0.2">
      <c r="B93" s="6" t="s">
        <v>199</v>
      </c>
      <c r="C93" s="7" t="s">
        <v>200</v>
      </c>
    </row>
    <row r="94" spans="2:3" x14ac:dyDescent="0.2">
      <c r="B94" s="6" t="s">
        <v>201</v>
      </c>
      <c r="C94" s="7" t="s">
        <v>202</v>
      </c>
    </row>
    <row r="95" spans="2:3" x14ac:dyDescent="0.2">
      <c r="B95" s="6" t="s">
        <v>203</v>
      </c>
      <c r="C95" s="7" t="s">
        <v>204</v>
      </c>
    </row>
    <row r="96" spans="2:3" x14ac:dyDescent="0.2">
      <c r="B96" s="6" t="s">
        <v>205</v>
      </c>
      <c r="C96" s="7" t="s">
        <v>206</v>
      </c>
    </row>
    <row r="97" spans="2:3" x14ac:dyDescent="0.2">
      <c r="B97" s="6" t="s">
        <v>207</v>
      </c>
      <c r="C97" s="7" t="s">
        <v>208</v>
      </c>
    </row>
    <row r="98" spans="2:3" x14ac:dyDescent="0.2">
      <c r="B98" s="6" t="s">
        <v>209</v>
      </c>
      <c r="C98" s="7" t="s">
        <v>210</v>
      </c>
    </row>
    <row r="99" spans="2:3" x14ac:dyDescent="0.2">
      <c r="B99" s="6" t="s">
        <v>211</v>
      </c>
      <c r="C99" s="7" t="s">
        <v>212</v>
      </c>
    </row>
    <row r="100" spans="2:3" x14ac:dyDescent="0.2">
      <c r="B100" s="6" t="s">
        <v>213</v>
      </c>
      <c r="C100" s="7" t="s">
        <v>214</v>
      </c>
    </row>
    <row r="101" spans="2:3" x14ac:dyDescent="0.2">
      <c r="B101" s="6" t="s">
        <v>215</v>
      </c>
      <c r="C101" s="7" t="s">
        <v>216</v>
      </c>
    </row>
    <row r="102" spans="2:3" x14ac:dyDescent="0.2">
      <c r="B102" s="6" t="s">
        <v>217</v>
      </c>
      <c r="C102" s="7" t="s">
        <v>218</v>
      </c>
    </row>
    <row r="103" spans="2:3" x14ac:dyDescent="0.2">
      <c r="B103" s="6" t="s">
        <v>219</v>
      </c>
      <c r="C103" s="7" t="s">
        <v>220</v>
      </c>
    </row>
    <row r="104" spans="2:3" x14ac:dyDescent="0.2">
      <c r="B104" s="6" t="s">
        <v>221</v>
      </c>
      <c r="C104" s="7" t="s">
        <v>222</v>
      </c>
    </row>
    <row r="105" spans="2:3" x14ac:dyDescent="0.2">
      <c r="B105" s="6" t="s">
        <v>223</v>
      </c>
      <c r="C105" s="7" t="s">
        <v>224</v>
      </c>
    </row>
    <row r="106" spans="2:3" x14ac:dyDescent="0.2">
      <c r="B106" s="6" t="s">
        <v>225</v>
      </c>
      <c r="C106" s="7" t="s">
        <v>226</v>
      </c>
    </row>
    <row r="107" spans="2:3" x14ac:dyDescent="0.2">
      <c r="B107" s="6" t="s">
        <v>227</v>
      </c>
      <c r="C107" s="7" t="s">
        <v>228</v>
      </c>
    </row>
    <row r="108" spans="2:3" x14ac:dyDescent="0.2">
      <c r="B108" s="6" t="s">
        <v>229</v>
      </c>
      <c r="C108" s="7" t="s">
        <v>230</v>
      </c>
    </row>
    <row r="109" spans="2:3" x14ac:dyDescent="0.2">
      <c r="B109" s="6" t="s">
        <v>231</v>
      </c>
      <c r="C109" s="7" t="s">
        <v>232</v>
      </c>
    </row>
    <row r="110" spans="2:3" x14ac:dyDescent="0.2">
      <c r="B110" s="6" t="s">
        <v>233</v>
      </c>
      <c r="C110" s="7" t="s">
        <v>234</v>
      </c>
    </row>
    <row r="111" spans="2:3" x14ac:dyDescent="0.2">
      <c r="B111" s="6" t="s">
        <v>235</v>
      </c>
      <c r="C111" s="7" t="s">
        <v>236</v>
      </c>
    </row>
    <row r="112" spans="2:3" x14ac:dyDescent="0.2">
      <c r="B112" s="6" t="s">
        <v>237</v>
      </c>
      <c r="C112" s="7" t="s">
        <v>238</v>
      </c>
    </row>
    <row r="113" spans="2:3" x14ac:dyDescent="0.2">
      <c r="B113" s="6" t="s">
        <v>239</v>
      </c>
      <c r="C113" s="7" t="s">
        <v>240</v>
      </c>
    </row>
    <row r="114" spans="2:3" x14ac:dyDescent="0.2">
      <c r="B114" s="6" t="s">
        <v>241</v>
      </c>
      <c r="C114" s="7" t="s">
        <v>242</v>
      </c>
    </row>
    <row r="115" spans="2:3" x14ac:dyDescent="0.2">
      <c r="B115" s="6" t="s">
        <v>243</v>
      </c>
      <c r="C115" s="7" t="s">
        <v>244</v>
      </c>
    </row>
    <row r="116" spans="2:3" x14ac:dyDescent="0.2">
      <c r="B116" s="6" t="s">
        <v>245</v>
      </c>
      <c r="C116" s="7" t="s">
        <v>246</v>
      </c>
    </row>
    <row r="117" spans="2:3" x14ac:dyDescent="0.2">
      <c r="B117" s="6" t="s">
        <v>247</v>
      </c>
      <c r="C117" s="7" t="s">
        <v>248</v>
      </c>
    </row>
    <row r="118" spans="2:3" x14ac:dyDescent="0.2">
      <c r="B118" s="6" t="s">
        <v>249</v>
      </c>
      <c r="C118" s="7" t="s">
        <v>250</v>
      </c>
    </row>
    <row r="119" spans="2:3" x14ac:dyDescent="0.2">
      <c r="B119" s="6" t="s">
        <v>251</v>
      </c>
      <c r="C119" s="7" t="s">
        <v>252</v>
      </c>
    </row>
    <row r="120" spans="2:3" x14ac:dyDescent="0.2">
      <c r="B120" s="6" t="s">
        <v>253</v>
      </c>
      <c r="C120" s="7" t="s">
        <v>254</v>
      </c>
    </row>
    <row r="121" spans="2:3" x14ac:dyDescent="0.2">
      <c r="B121" s="6" t="s">
        <v>255</v>
      </c>
      <c r="C121" s="7" t="s">
        <v>256</v>
      </c>
    </row>
    <row r="122" spans="2:3" x14ac:dyDescent="0.2">
      <c r="B122" s="6" t="s">
        <v>257</v>
      </c>
      <c r="C122" s="7" t="s">
        <v>258</v>
      </c>
    </row>
    <row r="123" spans="2:3" x14ac:dyDescent="0.2">
      <c r="B123" s="6" t="s">
        <v>259</v>
      </c>
      <c r="C123" s="7" t="s">
        <v>260</v>
      </c>
    </row>
    <row r="124" spans="2:3" x14ac:dyDescent="0.2">
      <c r="B124" s="6" t="s">
        <v>261</v>
      </c>
      <c r="C124" s="7" t="s">
        <v>262</v>
      </c>
    </row>
    <row r="125" spans="2:3" x14ac:dyDescent="0.2">
      <c r="B125" s="6" t="s">
        <v>263</v>
      </c>
      <c r="C125" s="7" t="s">
        <v>264</v>
      </c>
    </row>
    <row r="126" spans="2:3" x14ac:dyDescent="0.2">
      <c r="B126" s="6" t="s">
        <v>265</v>
      </c>
      <c r="C126" s="7" t="s">
        <v>266</v>
      </c>
    </row>
    <row r="127" spans="2:3" x14ac:dyDescent="0.2">
      <c r="B127" s="6" t="s">
        <v>267</v>
      </c>
      <c r="C127" s="7" t="s">
        <v>268</v>
      </c>
    </row>
    <row r="128" spans="2:3" x14ac:dyDescent="0.2">
      <c r="B128" s="6" t="s">
        <v>269</v>
      </c>
      <c r="C128" s="7" t="s">
        <v>270</v>
      </c>
    </row>
    <row r="129" spans="2:3" x14ac:dyDescent="0.2">
      <c r="B129" s="6" t="s">
        <v>271</v>
      </c>
      <c r="C129" s="7" t="s">
        <v>272</v>
      </c>
    </row>
    <row r="130" spans="2:3" x14ac:dyDescent="0.2">
      <c r="B130" s="6" t="s">
        <v>273</v>
      </c>
      <c r="C130" s="7" t="s">
        <v>274</v>
      </c>
    </row>
    <row r="131" spans="2:3" x14ac:dyDescent="0.2">
      <c r="B131" s="6" t="s">
        <v>275</v>
      </c>
      <c r="C131" s="7" t="s">
        <v>276</v>
      </c>
    </row>
    <row r="132" spans="2:3" x14ac:dyDescent="0.2">
      <c r="B132" s="6" t="s">
        <v>277</v>
      </c>
      <c r="C132" s="7" t="s">
        <v>278</v>
      </c>
    </row>
    <row r="133" spans="2:3" x14ac:dyDescent="0.2">
      <c r="B133" s="6" t="s">
        <v>279</v>
      </c>
      <c r="C133" s="7" t="s">
        <v>280</v>
      </c>
    </row>
    <row r="134" spans="2:3" x14ac:dyDescent="0.2">
      <c r="B134" s="6" t="s">
        <v>281</v>
      </c>
      <c r="C134" s="7" t="s">
        <v>282</v>
      </c>
    </row>
    <row r="135" spans="2:3" x14ac:dyDescent="0.2">
      <c r="B135" s="6" t="s">
        <v>283</v>
      </c>
      <c r="C135" s="7" t="s">
        <v>284</v>
      </c>
    </row>
    <row r="136" spans="2:3" x14ac:dyDescent="0.2">
      <c r="B136" s="6" t="s">
        <v>285</v>
      </c>
      <c r="C136" s="7" t="s">
        <v>286</v>
      </c>
    </row>
    <row r="137" spans="2:3" x14ac:dyDescent="0.2">
      <c r="B137" s="6" t="s">
        <v>287</v>
      </c>
      <c r="C137" s="7" t="s">
        <v>288</v>
      </c>
    </row>
    <row r="138" spans="2:3" x14ac:dyDescent="0.2">
      <c r="B138" s="6" t="s">
        <v>289</v>
      </c>
      <c r="C138" s="7" t="s">
        <v>290</v>
      </c>
    </row>
    <row r="139" spans="2:3" x14ac:dyDescent="0.2">
      <c r="B139" s="6" t="s">
        <v>291</v>
      </c>
      <c r="C139" s="7" t="s">
        <v>292</v>
      </c>
    </row>
    <row r="140" spans="2:3" x14ac:dyDescent="0.2">
      <c r="B140" s="6" t="s">
        <v>293</v>
      </c>
      <c r="C140" s="7" t="s">
        <v>294</v>
      </c>
    </row>
    <row r="141" spans="2:3" x14ac:dyDescent="0.2">
      <c r="B141" s="6" t="s">
        <v>295</v>
      </c>
      <c r="C141" s="7" t="s">
        <v>296</v>
      </c>
    </row>
    <row r="142" spans="2:3" x14ac:dyDescent="0.2">
      <c r="B142" s="6" t="s">
        <v>297</v>
      </c>
      <c r="C142" s="7" t="s">
        <v>298</v>
      </c>
    </row>
    <row r="143" spans="2:3" x14ac:dyDescent="0.2">
      <c r="B143" s="6" t="s">
        <v>299</v>
      </c>
      <c r="C143" s="7" t="s">
        <v>300</v>
      </c>
    </row>
    <row r="144" spans="2:3" x14ac:dyDescent="0.2">
      <c r="B144" s="6" t="s">
        <v>301</v>
      </c>
      <c r="C144" s="7" t="s">
        <v>302</v>
      </c>
    </row>
    <row r="145" spans="2:3" x14ac:dyDescent="0.2">
      <c r="B145" s="6" t="s">
        <v>23</v>
      </c>
      <c r="C145" s="7" t="s">
        <v>24</v>
      </c>
    </row>
    <row r="146" spans="2:3" x14ac:dyDescent="0.2">
      <c r="B146" s="6" t="s">
        <v>303</v>
      </c>
      <c r="C146" s="7" t="s">
        <v>304</v>
      </c>
    </row>
    <row r="147" spans="2:3" x14ac:dyDescent="0.2">
      <c r="B147" s="6" t="s">
        <v>305</v>
      </c>
      <c r="C147" s="7" t="s">
        <v>306</v>
      </c>
    </row>
    <row r="148" spans="2:3" x14ac:dyDescent="0.2">
      <c r="B148" s="6" t="s">
        <v>307</v>
      </c>
      <c r="C148" s="7" t="s">
        <v>308</v>
      </c>
    </row>
    <row r="149" spans="2:3" x14ac:dyDescent="0.2">
      <c r="B149" s="6" t="s">
        <v>309</v>
      </c>
      <c r="C149" s="7" t="s">
        <v>310</v>
      </c>
    </row>
    <row r="150" spans="2:3" x14ac:dyDescent="0.2">
      <c r="B150" s="6" t="s">
        <v>311</v>
      </c>
      <c r="C150" s="7" t="s">
        <v>312</v>
      </c>
    </row>
    <row r="151" spans="2:3" x14ac:dyDescent="0.2">
      <c r="B151" s="6" t="s">
        <v>313</v>
      </c>
      <c r="C151" s="7" t="s">
        <v>314</v>
      </c>
    </row>
    <row r="152" spans="2:3" x14ac:dyDescent="0.2">
      <c r="B152" s="6" t="s">
        <v>315</v>
      </c>
      <c r="C152" s="7" t="s">
        <v>316</v>
      </c>
    </row>
    <row r="153" spans="2:3" x14ac:dyDescent="0.2">
      <c r="B153" s="6" t="s">
        <v>317</v>
      </c>
      <c r="C153" s="7" t="s">
        <v>318</v>
      </c>
    </row>
    <row r="154" spans="2:3" x14ac:dyDescent="0.2">
      <c r="B154" s="6" t="s">
        <v>319</v>
      </c>
      <c r="C154" s="7" t="s">
        <v>320</v>
      </c>
    </row>
    <row r="155" spans="2:3" x14ac:dyDescent="0.2">
      <c r="B155" s="6" t="s">
        <v>321</v>
      </c>
      <c r="C155" s="7" t="s">
        <v>322</v>
      </c>
    </row>
    <row r="156" spans="2:3" x14ac:dyDescent="0.2">
      <c r="B156" s="6" t="s">
        <v>323</v>
      </c>
      <c r="C156" s="7" t="s">
        <v>324</v>
      </c>
    </row>
    <row r="157" spans="2:3" x14ac:dyDescent="0.2">
      <c r="B157" s="6" t="s">
        <v>325</v>
      </c>
      <c r="C157" s="7" t="s">
        <v>326</v>
      </c>
    </row>
    <row r="158" spans="2:3" x14ac:dyDescent="0.2">
      <c r="B158" s="6" t="s">
        <v>327</v>
      </c>
      <c r="C158" s="7" t="s">
        <v>328</v>
      </c>
    </row>
    <row r="159" spans="2:3" x14ac:dyDescent="0.2">
      <c r="B159" s="6" t="s">
        <v>329</v>
      </c>
      <c r="C159" s="7" t="s">
        <v>330</v>
      </c>
    </row>
    <row r="160" spans="2:3" x14ac:dyDescent="0.2">
      <c r="B160" s="6" t="s">
        <v>331</v>
      </c>
      <c r="C160" s="7" t="s">
        <v>332</v>
      </c>
    </row>
    <row r="161" spans="2:3" x14ac:dyDescent="0.2">
      <c r="B161" s="6" t="s">
        <v>27</v>
      </c>
      <c r="C161" s="7" t="s">
        <v>28</v>
      </c>
    </row>
    <row r="162" spans="2:3" x14ac:dyDescent="0.2">
      <c r="B162" s="6" t="s">
        <v>333</v>
      </c>
      <c r="C162" s="7" t="s">
        <v>334</v>
      </c>
    </row>
    <row r="163" spans="2:3" x14ac:dyDescent="0.2">
      <c r="B163" s="6" t="s">
        <v>335</v>
      </c>
      <c r="C163" s="7" t="s">
        <v>336</v>
      </c>
    </row>
    <row r="164" spans="2:3" x14ac:dyDescent="0.2">
      <c r="B164" s="6" t="s">
        <v>337</v>
      </c>
      <c r="C164" s="7" t="s">
        <v>338</v>
      </c>
    </row>
    <row r="165" spans="2:3" x14ac:dyDescent="0.2">
      <c r="B165" s="6" t="s">
        <v>339</v>
      </c>
      <c r="C165" s="7" t="s">
        <v>340</v>
      </c>
    </row>
    <row r="166" spans="2:3" x14ac:dyDescent="0.2">
      <c r="B166" s="6" t="s">
        <v>341</v>
      </c>
      <c r="C166" s="7" t="s">
        <v>342</v>
      </c>
    </row>
    <row r="167" spans="2:3" x14ac:dyDescent="0.2">
      <c r="B167" s="6" t="s">
        <v>343</v>
      </c>
      <c r="C167" s="7" t="s">
        <v>344</v>
      </c>
    </row>
    <row r="168" spans="2:3" x14ac:dyDescent="0.2">
      <c r="B168" s="6" t="s">
        <v>345</v>
      </c>
      <c r="C168" s="7" t="s">
        <v>346</v>
      </c>
    </row>
    <row r="169" spans="2:3" x14ac:dyDescent="0.2">
      <c r="B169" s="6" t="s">
        <v>29</v>
      </c>
      <c r="C169" s="7" t="s">
        <v>30</v>
      </c>
    </row>
    <row r="170" spans="2:3" x14ac:dyDescent="0.2">
      <c r="B170" s="6" t="s">
        <v>347</v>
      </c>
      <c r="C170" s="7" t="s">
        <v>348</v>
      </c>
    </row>
    <row r="171" spans="2:3" x14ac:dyDescent="0.2">
      <c r="B171" s="6" t="s">
        <v>349</v>
      </c>
      <c r="C171" s="7" t="s">
        <v>350</v>
      </c>
    </row>
    <row r="172" spans="2:3" x14ac:dyDescent="0.2">
      <c r="B172" s="6" t="s">
        <v>351</v>
      </c>
      <c r="C172" s="7" t="s">
        <v>352</v>
      </c>
    </row>
    <row r="173" spans="2:3" x14ac:dyDescent="0.2">
      <c r="B173" s="6" t="s">
        <v>353</v>
      </c>
      <c r="C173" s="7" t="s">
        <v>354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I36"/>
  <sheetViews>
    <sheetView showGridLines="0" zoomScaleNormal="100" workbookViewId="0">
      <selection activeCell="H17" sqref="H17:I17"/>
    </sheetView>
  </sheetViews>
  <sheetFormatPr baseColWidth="10" defaultRowHeight="12.75" x14ac:dyDescent="0.2"/>
  <cols>
    <col min="1" max="1" width="2.28515625" customWidth="1"/>
    <col min="4" max="4" width="13" customWidth="1"/>
    <col min="7" max="7" width="18.42578125" customWidth="1"/>
    <col min="9" max="9" width="23.140625" customWidth="1"/>
  </cols>
  <sheetData>
    <row r="2" spans="2:9" s="15" customFormat="1" ht="18" x14ac:dyDescent="0.25">
      <c r="B2" s="87" t="s">
        <v>405</v>
      </c>
      <c r="C2" s="87"/>
      <c r="D2" s="87"/>
      <c r="E2" s="87"/>
      <c r="F2" s="87"/>
      <c r="G2" s="87"/>
      <c r="H2" s="87"/>
      <c r="I2" s="87"/>
    </row>
    <row r="3" spans="2:9" s="73" customFormat="1" ht="13.5" thickBot="1" x14ac:dyDescent="0.25">
      <c r="B3" s="72"/>
      <c r="C3" s="72"/>
      <c r="D3" s="72"/>
      <c r="E3" s="72"/>
      <c r="F3" s="72"/>
      <c r="G3" s="72"/>
      <c r="H3" s="72"/>
      <c r="I3" s="72"/>
    </row>
    <row r="4" spans="2:9" s="73" customFormat="1" ht="13.5" thickBot="1" x14ac:dyDescent="0.25">
      <c r="B4" s="74" t="str">
        <f>B12</f>
        <v>v1.0.4</v>
      </c>
      <c r="C4" s="75">
        <f>C12</f>
        <v>43656</v>
      </c>
      <c r="D4" s="96" t="s">
        <v>463</v>
      </c>
      <c r="E4" s="97"/>
      <c r="F4" s="72"/>
      <c r="G4" s="72"/>
      <c r="H4" s="72"/>
      <c r="I4" s="72"/>
    </row>
    <row r="6" spans="2:9" x14ac:dyDescent="0.2">
      <c r="B6" s="88" t="s">
        <v>443</v>
      </c>
      <c r="C6" s="88"/>
      <c r="D6" s="88"/>
      <c r="E6" s="88"/>
      <c r="F6" s="88"/>
      <c r="G6" s="88"/>
      <c r="H6" s="88"/>
      <c r="I6" s="88"/>
    </row>
    <row r="7" spans="2:9" x14ac:dyDescent="0.2">
      <c r="B7" s="77" t="s">
        <v>444</v>
      </c>
      <c r="C7" s="77" t="s">
        <v>2</v>
      </c>
      <c r="D7" s="89" t="s">
        <v>445</v>
      </c>
      <c r="E7" s="89"/>
      <c r="F7" s="89"/>
      <c r="G7" s="89"/>
      <c r="H7" s="90" t="s">
        <v>446</v>
      </c>
      <c r="I7" s="90"/>
    </row>
    <row r="8" spans="2:9" x14ac:dyDescent="0.2">
      <c r="B8" s="76" t="s">
        <v>447</v>
      </c>
      <c r="C8" s="17">
        <v>43613</v>
      </c>
      <c r="D8" s="91"/>
      <c r="E8" s="92"/>
      <c r="F8" s="92"/>
      <c r="G8" s="93"/>
      <c r="H8" s="94"/>
      <c r="I8" s="95"/>
    </row>
    <row r="9" spans="2:9" x14ac:dyDescent="0.2">
      <c r="B9" s="76" t="s">
        <v>460</v>
      </c>
      <c r="C9" s="17">
        <v>43627</v>
      </c>
      <c r="D9" s="91"/>
      <c r="E9" s="92"/>
      <c r="F9" s="92"/>
      <c r="G9" s="93"/>
      <c r="H9" s="94"/>
      <c r="I9" s="95"/>
    </row>
    <row r="10" spans="2:9" x14ac:dyDescent="0.2">
      <c r="B10" s="76" t="s">
        <v>461</v>
      </c>
      <c r="C10" s="17">
        <v>43630</v>
      </c>
      <c r="D10" s="91" t="s">
        <v>462</v>
      </c>
      <c r="E10" s="92"/>
      <c r="F10" s="92"/>
      <c r="G10" s="93"/>
      <c r="H10" s="94"/>
      <c r="I10" s="95"/>
    </row>
    <row r="11" spans="2:9" x14ac:dyDescent="0.2">
      <c r="B11" s="76" t="s">
        <v>464</v>
      </c>
      <c r="C11" s="17">
        <v>43637</v>
      </c>
      <c r="D11" s="91" t="s">
        <v>465</v>
      </c>
      <c r="E11" s="92"/>
      <c r="F11" s="92"/>
      <c r="G11" s="93"/>
      <c r="H11" s="78"/>
      <c r="I11" s="79"/>
    </row>
    <row r="12" spans="2:9" x14ac:dyDescent="0.2">
      <c r="B12" s="76" t="s">
        <v>467</v>
      </c>
      <c r="C12" s="17">
        <v>43656</v>
      </c>
      <c r="D12" s="91" t="s">
        <v>466</v>
      </c>
      <c r="E12" s="92"/>
      <c r="F12" s="92"/>
      <c r="G12" s="93"/>
      <c r="H12" s="78"/>
      <c r="I12" s="79"/>
    </row>
    <row r="13" spans="2:9" x14ac:dyDescent="0.2">
      <c r="B13" s="82" t="s">
        <v>468</v>
      </c>
      <c r="C13" s="83">
        <v>43984</v>
      </c>
      <c r="D13" s="98" t="s">
        <v>469</v>
      </c>
      <c r="E13" s="99"/>
      <c r="F13" s="99"/>
      <c r="G13" s="100"/>
      <c r="H13" s="84" t="s">
        <v>470</v>
      </c>
      <c r="I13" s="85"/>
    </row>
    <row r="14" spans="2:9" x14ac:dyDescent="0.2">
      <c r="B14" s="76"/>
      <c r="C14" s="17"/>
      <c r="D14" s="91"/>
      <c r="E14" s="92"/>
      <c r="F14" s="92"/>
      <c r="G14" s="93"/>
      <c r="H14" s="78"/>
      <c r="I14" s="79"/>
    </row>
    <row r="15" spans="2:9" x14ac:dyDescent="0.2">
      <c r="B15" s="76"/>
      <c r="C15" s="17"/>
      <c r="D15" s="91"/>
      <c r="E15" s="92"/>
      <c r="F15" s="92"/>
      <c r="G15" s="93"/>
      <c r="H15" s="78"/>
      <c r="I15" s="79"/>
    </row>
    <row r="16" spans="2:9" x14ac:dyDescent="0.2">
      <c r="B16" s="76"/>
      <c r="C16" s="17"/>
      <c r="D16" s="91"/>
      <c r="E16" s="92"/>
      <c r="F16" s="92"/>
      <c r="G16" s="93"/>
      <c r="H16" s="78"/>
      <c r="I16" s="79"/>
    </row>
    <row r="17" spans="2:9" x14ac:dyDescent="0.2">
      <c r="B17" s="76"/>
      <c r="C17" s="17"/>
      <c r="D17" s="91"/>
      <c r="E17" s="92"/>
      <c r="F17" s="92"/>
      <c r="G17" s="93"/>
      <c r="H17" s="94"/>
      <c r="I17" s="95"/>
    </row>
    <row r="18" spans="2:9" x14ac:dyDescent="0.2">
      <c r="B18" s="18"/>
      <c r="C18" s="19"/>
      <c r="D18" s="20"/>
      <c r="E18" s="20"/>
      <c r="F18" s="20"/>
      <c r="G18" s="20"/>
      <c r="H18" s="18"/>
      <c r="I18" s="18"/>
    </row>
    <row r="19" spans="2:9" x14ac:dyDescent="0.2">
      <c r="B19" s="21" t="s">
        <v>448</v>
      </c>
      <c r="C19" s="21"/>
      <c r="D19" s="21"/>
      <c r="E19" s="21"/>
      <c r="F19" s="21"/>
      <c r="G19" s="21"/>
      <c r="H19" s="21"/>
      <c r="I19" s="21"/>
    </row>
    <row r="20" spans="2:9" x14ac:dyDescent="0.2">
      <c r="B20" s="22" t="s">
        <v>449</v>
      </c>
      <c r="C20" s="22"/>
      <c r="D20" s="22"/>
      <c r="E20" s="16" t="s">
        <v>444</v>
      </c>
      <c r="F20" s="16" t="s">
        <v>2</v>
      </c>
      <c r="G20" s="22" t="s">
        <v>450</v>
      </c>
      <c r="H20" s="22"/>
      <c r="I20" s="22"/>
    </row>
    <row r="21" spans="2:9" x14ac:dyDescent="0.2">
      <c r="B21" s="110"/>
      <c r="C21" s="111"/>
      <c r="D21" s="112"/>
      <c r="E21" s="23"/>
      <c r="F21" s="24"/>
      <c r="G21" s="110"/>
      <c r="H21" s="111"/>
      <c r="I21" s="112"/>
    </row>
    <row r="22" spans="2:9" x14ac:dyDescent="0.2">
      <c r="B22" s="110"/>
      <c r="C22" s="111"/>
      <c r="D22" s="112"/>
      <c r="E22" s="23"/>
      <c r="F22" s="24"/>
      <c r="G22" s="110"/>
      <c r="H22" s="111"/>
      <c r="I22" s="112"/>
    </row>
    <row r="23" spans="2:9" x14ac:dyDescent="0.2">
      <c r="B23" s="110"/>
      <c r="C23" s="111"/>
      <c r="D23" s="112"/>
      <c r="E23" s="23"/>
      <c r="F23" s="24"/>
      <c r="G23" s="110"/>
      <c r="H23" s="111"/>
      <c r="I23" s="112"/>
    </row>
    <row r="25" spans="2:9" x14ac:dyDescent="0.2">
      <c r="B25" s="89" t="s">
        <v>451</v>
      </c>
      <c r="C25" s="89"/>
      <c r="D25" s="89"/>
    </row>
    <row r="26" spans="2:9" x14ac:dyDescent="0.2">
      <c r="B26" s="101" t="s">
        <v>452</v>
      </c>
      <c r="C26" s="102"/>
      <c r="D26" s="102"/>
      <c r="E26" s="102"/>
      <c r="F26" s="102"/>
      <c r="G26" s="102"/>
      <c r="H26" s="102"/>
      <c r="I26" s="103"/>
    </row>
    <row r="27" spans="2:9" x14ac:dyDescent="0.2">
      <c r="B27" s="104"/>
      <c r="C27" s="105"/>
      <c r="D27" s="105"/>
      <c r="E27" s="105"/>
      <c r="F27" s="105"/>
      <c r="G27" s="105"/>
      <c r="H27" s="105"/>
      <c r="I27" s="106"/>
    </row>
    <row r="28" spans="2:9" x14ac:dyDescent="0.2">
      <c r="B28" s="104"/>
      <c r="C28" s="105"/>
      <c r="D28" s="105"/>
      <c r="E28" s="105"/>
      <c r="F28" s="105"/>
      <c r="G28" s="105"/>
      <c r="H28" s="105"/>
      <c r="I28" s="106"/>
    </row>
    <row r="29" spans="2:9" x14ac:dyDescent="0.2">
      <c r="B29" s="104"/>
      <c r="C29" s="105"/>
      <c r="D29" s="105"/>
      <c r="E29" s="105"/>
      <c r="F29" s="105"/>
      <c r="G29" s="105"/>
      <c r="H29" s="105"/>
      <c r="I29" s="106"/>
    </row>
    <row r="30" spans="2:9" x14ac:dyDescent="0.2">
      <c r="B30" s="104"/>
      <c r="C30" s="105"/>
      <c r="D30" s="105"/>
      <c r="E30" s="105"/>
      <c r="F30" s="105"/>
      <c r="G30" s="105"/>
      <c r="H30" s="105"/>
      <c r="I30" s="106"/>
    </row>
    <row r="31" spans="2:9" x14ac:dyDescent="0.2">
      <c r="B31" s="104"/>
      <c r="C31" s="105"/>
      <c r="D31" s="105"/>
      <c r="E31" s="105"/>
      <c r="F31" s="105"/>
      <c r="G31" s="105"/>
      <c r="H31" s="105"/>
      <c r="I31" s="106"/>
    </row>
    <row r="32" spans="2:9" x14ac:dyDescent="0.2">
      <c r="B32" s="104"/>
      <c r="C32" s="105"/>
      <c r="D32" s="105"/>
      <c r="E32" s="105"/>
      <c r="F32" s="105"/>
      <c r="G32" s="105"/>
      <c r="H32" s="105"/>
      <c r="I32" s="106"/>
    </row>
    <row r="33" spans="2:9" x14ac:dyDescent="0.2">
      <c r="B33" s="104"/>
      <c r="C33" s="105"/>
      <c r="D33" s="105"/>
      <c r="E33" s="105"/>
      <c r="F33" s="105"/>
      <c r="G33" s="105"/>
      <c r="H33" s="105"/>
      <c r="I33" s="106"/>
    </row>
    <row r="34" spans="2:9" x14ac:dyDescent="0.2">
      <c r="B34" s="104"/>
      <c r="C34" s="105"/>
      <c r="D34" s="105"/>
      <c r="E34" s="105"/>
      <c r="F34" s="105"/>
      <c r="G34" s="105"/>
      <c r="H34" s="105"/>
      <c r="I34" s="106"/>
    </row>
    <row r="35" spans="2:9" x14ac:dyDescent="0.2">
      <c r="B35" s="104"/>
      <c r="C35" s="105"/>
      <c r="D35" s="105"/>
      <c r="E35" s="105"/>
      <c r="F35" s="105"/>
      <c r="G35" s="105"/>
      <c r="H35" s="105"/>
      <c r="I35" s="106"/>
    </row>
    <row r="36" spans="2:9" x14ac:dyDescent="0.2">
      <c r="B36" s="107"/>
      <c r="C36" s="108"/>
      <c r="D36" s="108"/>
      <c r="E36" s="108"/>
      <c r="F36" s="108"/>
      <c r="G36" s="108"/>
      <c r="H36" s="108"/>
      <c r="I36" s="109"/>
    </row>
  </sheetData>
  <sheetProtection sheet="1" objects="1" scenarios="1" selectLockedCells="1" selectUnlockedCells="1"/>
  <protectedRanges>
    <protectedRange sqref="A8:IV12 A14:IV17" name="Plage1_1"/>
    <protectedRange sqref="A13:IV13" name="Plage1_1_4"/>
  </protectedRanges>
  <dataConsolidate/>
  <mergeCells count="27">
    <mergeCell ref="B25:D25"/>
    <mergeCell ref="B26:I36"/>
    <mergeCell ref="B21:D21"/>
    <mergeCell ref="G21:I21"/>
    <mergeCell ref="B22:D22"/>
    <mergeCell ref="G22:I22"/>
    <mergeCell ref="B23:D23"/>
    <mergeCell ref="G23:I23"/>
    <mergeCell ref="D9:G9"/>
    <mergeCell ref="H9:I9"/>
    <mergeCell ref="D10:G10"/>
    <mergeCell ref="H10:I10"/>
    <mergeCell ref="D17:G17"/>
    <mergeCell ref="H17:I17"/>
    <mergeCell ref="D11:G11"/>
    <mergeCell ref="D12:G12"/>
    <mergeCell ref="D13:G13"/>
    <mergeCell ref="D14:G14"/>
    <mergeCell ref="D15:G15"/>
    <mergeCell ref="D16:G16"/>
    <mergeCell ref="B2:I2"/>
    <mergeCell ref="B6:I6"/>
    <mergeCell ref="D7:G7"/>
    <mergeCell ref="H7:I7"/>
    <mergeCell ref="D8:G8"/>
    <mergeCell ref="H8:I8"/>
    <mergeCell ref="D4:E4"/>
  </mergeCells>
  <pageMargins left="0.39370078740157483" right="0.39370078740157483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workbookViewId="0">
      <selection activeCell="H27" sqref="H27"/>
    </sheetView>
  </sheetViews>
  <sheetFormatPr baseColWidth="10" defaultColWidth="13.7109375" defaultRowHeight="12.75" x14ac:dyDescent="0.2"/>
  <cols>
    <col min="1" max="1" width="2.7109375" style="28" customWidth="1"/>
    <col min="2" max="3" width="11.42578125" style="28" customWidth="1"/>
    <col min="4" max="4" width="12.140625" style="28" customWidth="1"/>
    <col min="5" max="5" width="11.28515625" style="28" customWidth="1"/>
    <col min="6" max="6" width="11.5703125" style="28" customWidth="1"/>
    <col min="7" max="7" width="12.28515625" style="28" customWidth="1"/>
    <col min="8" max="8" width="12.5703125" style="28" customWidth="1"/>
    <col min="9" max="9" width="13.85546875" style="28" customWidth="1"/>
    <col min="10" max="10" width="11.5703125" style="28" customWidth="1"/>
    <col min="11" max="11" width="11.7109375" style="28" customWidth="1"/>
    <col min="12" max="15" width="12" style="28" customWidth="1"/>
    <col min="16" max="17" width="15" style="28" customWidth="1"/>
    <col min="18" max="18" width="2.7109375" style="28" customWidth="1"/>
    <col min="19" max="16384" width="13.7109375" style="28"/>
  </cols>
  <sheetData>
    <row r="1" spans="1:18" s="25" customFormat="1" ht="21.95" customHeight="1" x14ac:dyDescent="0.2">
      <c r="A1" s="37"/>
      <c r="B1" s="143" t="s">
        <v>404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tr">
        <f>versionCourante</f>
        <v>v1.0.4</v>
      </c>
      <c r="R1" s="144"/>
    </row>
    <row r="2" spans="1:18" s="26" customFormat="1" ht="12" customHeight="1" x14ac:dyDescent="0.2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8"/>
    </row>
    <row r="3" spans="1:18" s="26" customFormat="1" ht="12" customHeight="1" x14ac:dyDescent="0.2">
      <c r="A3" s="38"/>
      <c r="B3" s="119" t="s">
        <v>405</v>
      </c>
      <c r="C3" s="120"/>
      <c r="D3" s="132" t="s">
        <v>458</v>
      </c>
      <c r="E3" s="125"/>
      <c r="F3" s="125"/>
      <c r="G3" s="131"/>
      <c r="H3" s="131"/>
      <c r="I3" s="131"/>
      <c r="J3" s="119" t="s">
        <v>406</v>
      </c>
      <c r="K3" s="120"/>
      <c r="L3" s="115" t="s">
        <v>407</v>
      </c>
      <c r="M3" s="141"/>
      <c r="N3" s="141"/>
      <c r="O3" s="141"/>
      <c r="P3" s="113"/>
      <c r="Q3" s="113"/>
      <c r="R3" s="38"/>
    </row>
    <row r="4" spans="1:18" s="26" customFormat="1" ht="12" customHeight="1" x14ac:dyDescent="0.2">
      <c r="A4" s="38"/>
      <c r="B4" s="121"/>
      <c r="C4" s="122"/>
      <c r="D4" s="132"/>
      <c r="E4" s="125"/>
      <c r="F4" s="125"/>
      <c r="G4" s="131"/>
      <c r="H4" s="131"/>
      <c r="I4" s="131"/>
      <c r="J4" s="121"/>
      <c r="K4" s="122"/>
      <c r="L4" s="115" t="s">
        <v>408</v>
      </c>
      <c r="M4" s="141"/>
      <c r="N4" s="141"/>
      <c r="O4" s="141"/>
      <c r="P4" s="156"/>
      <c r="Q4" s="156"/>
      <c r="R4" s="38"/>
    </row>
    <row r="5" spans="1:18" s="26" customFormat="1" ht="12" customHeight="1" x14ac:dyDescent="0.2">
      <c r="A5" s="38"/>
      <c r="B5" s="121"/>
      <c r="C5" s="122"/>
      <c r="D5" s="115" t="s">
        <v>409</v>
      </c>
      <c r="E5" s="116"/>
      <c r="F5" s="116"/>
      <c r="G5" s="117"/>
      <c r="H5" s="117"/>
      <c r="I5" s="117"/>
      <c r="J5" s="121"/>
      <c r="K5" s="122"/>
      <c r="L5" s="115" t="s">
        <v>410</v>
      </c>
      <c r="M5" s="141"/>
      <c r="N5" s="141"/>
      <c r="O5" s="141"/>
      <c r="P5" s="113"/>
      <c r="Q5" s="113"/>
      <c r="R5" s="38"/>
    </row>
    <row r="6" spans="1:18" s="26" customFormat="1" ht="12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121"/>
      <c r="K6" s="122"/>
      <c r="L6" s="115" t="s">
        <v>0</v>
      </c>
      <c r="M6" s="141"/>
      <c r="N6" s="141"/>
      <c r="O6" s="141"/>
      <c r="P6" s="113"/>
      <c r="Q6" s="113"/>
      <c r="R6" s="38"/>
    </row>
    <row r="7" spans="1:18" s="26" customFormat="1" ht="12" customHeight="1" x14ac:dyDescent="0.2">
      <c r="A7" s="38"/>
      <c r="B7" s="123" t="s">
        <v>411</v>
      </c>
      <c r="C7" s="124"/>
      <c r="D7" s="115" t="s">
        <v>412</v>
      </c>
      <c r="E7" s="116"/>
      <c r="F7" s="116"/>
      <c r="G7" s="113"/>
      <c r="H7" s="113"/>
      <c r="I7" s="113"/>
      <c r="J7" s="121"/>
      <c r="K7" s="122"/>
      <c r="L7" s="115" t="s">
        <v>413</v>
      </c>
      <c r="M7" s="141"/>
      <c r="N7" s="141"/>
      <c r="O7" s="141"/>
      <c r="P7" s="113"/>
      <c r="Q7" s="113"/>
      <c r="R7" s="38"/>
    </row>
    <row r="8" spans="1:18" s="26" customFormat="1" ht="12" customHeight="1" x14ac:dyDescent="0.2">
      <c r="A8" s="38"/>
      <c r="B8" s="125"/>
      <c r="C8" s="126"/>
      <c r="D8" s="115" t="s">
        <v>414</v>
      </c>
      <c r="E8" s="116"/>
      <c r="F8" s="116"/>
      <c r="G8" s="113"/>
      <c r="H8" s="113"/>
      <c r="I8" s="113"/>
      <c r="J8" s="121"/>
      <c r="K8" s="122"/>
      <c r="L8" s="115" t="s">
        <v>415</v>
      </c>
      <c r="M8" s="141"/>
      <c r="N8" s="141"/>
      <c r="O8" s="141"/>
      <c r="P8" s="113"/>
      <c r="Q8" s="113"/>
      <c r="R8" s="38"/>
    </row>
    <row r="9" spans="1:18" s="26" customFormat="1" ht="12" customHeight="1" x14ac:dyDescent="0.2">
      <c r="A9" s="38"/>
      <c r="B9" s="125"/>
      <c r="C9" s="126"/>
      <c r="D9" s="115" t="s">
        <v>416</v>
      </c>
      <c r="E9" s="116"/>
      <c r="F9" s="116"/>
      <c r="G9" s="118"/>
      <c r="H9" s="118"/>
      <c r="I9" s="118"/>
      <c r="J9" s="142"/>
      <c r="K9" s="142"/>
      <c r="L9" s="142"/>
      <c r="M9" s="142"/>
      <c r="N9" s="142"/>
      <c r="O9" s="142"/>
      <c r="P9" s="142"/>
      <c r="Q9" s="142"/>
      <c r="R9" s="38"/>
    </row>
    <row r="10" spans="1:18" s="26" customFormat="1" ht="12" customHeight="1" x14ac:dyDescent="0.2">
      <c r="A10" s="38"/>
      <c r="B10" s="125"/>
      <c r="C10" s="126"/>
      <c r="D10" s="115" t="s">
        <v>417</v>
      </c>
      <c r="E10" s="116"/>
      <c r="F10" s="116"/>
      <c r="G10" s="113"/>
      <c r="H10" s="113"/>
      <c r="I10" s="113"/>
      <c r="J10" s="123" t="s">
        <v>418</v>
      </c>
      <c r="K10" s="124"/>
      <c r="L10" s="115" t="s">
        <v>419</v>
      </c>
      <c r="M10" s="141"/>
      <c r="N10" s="141"/>
      <c r="O10" s="141"/>
      <c r="P10" s="117"/>
      <c r="Q10" s="117"/>
      <c r="R10" s="38"/>
    </row>
    <row r="11" spans="1:18" s="26" customFormat="1" ht="12" customHeight="1" x14ac:dyDescent="0.2">
      <c r="A11" s="38"/>
      <c r="B11" s="38"/>
      <c r="C11" s="38"/>
      <c r="D11" s="38"/>
      <c r="E11" s="38"/>
      <c r="F11" s="38"/>
      <c r="G11" s="38"/>
      <c r="H11" s="38"/>
      <c r="I11" s="38"/>
      <c r="J11" s="125"/>
      <c r="K11" s="126"/>
      <c r="L11" s="115" t="s">
        <v>420</v>
      </c>
      <c r="M11" s="141"/>
      <c r="N11" s="141"/>
      <c r="O11" s="141"/>
      <c r="P11" s="117"/>
      <c r="Q11" s="117"/>
      <c r="R11" s="38"/>
    </row>
    <row r="12" spans="1:18" s="26" customFormat="1" ht="12" customHeight="1" x14ac:dyDescent="0.2">
      <c r="A12" s="38"/>
      <c r="B12" s="127" t="s">
        <v>421</v>
      </c>
      <c r="C12" s="128"/>
      <c r="D12" s="115" t="s">
        <v>422</v>
      </c>
      <c r="E12" s="116"/>
      <c r="F12" s="116"/>
      <c r="G12" s="113"/>
      <c r="H12" s="113"/>
      <c r="I12" s="113"/>
      <c r="J12" s="142"/>
      <c r="K12" s="142"/>
      <c r="L12" s="142"/>
      <c r="M12" s="142"/>
      <c r="N12" s="142"/>
      <c r="O12" s="142"/>
      <c r="P12" s="142"/>
      <c r="Q12" s="142"/>
      <c r="R12" s="38"/>
    </row>
    <row r="13" spans="1:18" s="26" customFormat="1" ht="12" customHeight="1" x14ac:dyDescent="0.2">
      <c r="A13" s="38"/>
      <c r="B13" s="129"/>
      <c r="C13" s="130"/>
      <c r="D13" s="115" t="s">
        <v>423</v>
      </c>
      <c r="E13" s="116"/>
      <c r="F13" s="116"/>
      <c r="G13" s="113"/>
      <c r="H13" s="113"/>
      <c r="I13" s="113"/>
      <c r="J13" s="123" t="s">
        <v>430</v>
      </c>
      <c r="K13" s="124"/>
      <c r="L13" s="132" t="s">
        <v>9</v>
      </c>
      <c r="M13" s="125"/>
      <c r="N13" s="125"/>
      <c r="O13" s="125"/>
      <c r="P13" s="117"/>
      <c r="Q13" s="117"/>
      <c r="R13" s="38"/>
    </row>
    <row r="14" spans="1:18" s="26" customFormat="1" ht="12" customHeight="1" x14ac:dyDescent="0.2">
      <c r="A14" s="38"/>
      <c r="B14" s="129"/>
      <c r="C14" s="130"/>
      <c r="D14" s="115" t="s">
        <v>425</v>
      </c>
      <c r="E14" s="116"/>
      <c r="F14" s="116"/>
      <c r="G14" s="113"/>
      <c r="H14" s="113"/>
      <c r="I14" s="113"/>
      <c r="J14" s="125"/>
      <c r="K14" s="126"/>
      <c r="L14" s="132" t="s">
        <v>393</v>
      </c>
      <c r="M14" s="125"/>
      <c r="N14" s="125"/>
      <c r="O14" s="125"/>
      <c r="P14" s="117"/>
      <c r="Q14" s="117"/>
      <c r="R14" s="38"/>
    </row>
    <row r="15" spans="1:18" s="26" customFormat="1" ht="12" customHeight="1" x14ac:dyDescent="0.2">
      <c r="A15" s="38"/>
      <c r="B15" s="129"/>
      <c r="C15" s="130"/>
      <c r="D15" s="115" t="s">
        <v>426</v>
      </c>
      <c r="E15" s="116"/>
      <c r="F15" s="116"/>
      <c r="G15" s="114"/>
      <c r="H15" s="114"/>
      <c r="I15" s="114"/>
      <c r="J15" s="125"/>
      <c r="K15" s="126"/>
      <c r="L15" s="132" t="s">
        <v>394</v>
      </c>
      <c r="M15" s="125"/>
      <c r="N15" s="125"/>
      <c r="O15" s="125"/>
      <c r="P15" s="117"/>
      <c r="Q15" s="117"/>
      <c r="R15" s="38"/>
    </row>
    <row r="16" spans="1:18" s="26" customFormat="1" ht="12" customHeight="1" x14ac:dyDescent="0.2">
      <c r="A16" s="38"/>
      <c r="B16" s="38"/>
      <c r="C16" s="38"/>
      <c r="D16" s="38"/>
      <c r="E16" s="38"/>
      <c r="F16" s="38"/>
      <c r="G16" s="38"/>
      <c r="H16" s="38"/>
      <c r="I16" s="38"/>
      <c r="J16" s="125"/>
      <c r="K16" s="126"/>
      <c r="L16" s="132" t="s">
        <v>395</v>
      </c>
      <c r="M16" s="125"/>
      <c r="N16" s="125"/>
      <c r="O16" s="125"/>
      <c r="P16" s="134"/>
      <c r="Q16" s="134"/>
      <c r="R16" s="38"/>
    </row>
    <row r="17" spans="1:18" s="26" customFormat="1" ht="12" customHeight="1" x14ac:dyDescent="0.2">
      <c r="A17" s="38"/>
      <c r="B17" s="127" t="s">
        <v>459</v>
      </c>
      <c r="C17" s="135"/>
      <c r="D17" s="115" t="s">
        <v>2</v>
      </c>
      <c r="E17" s="116"/>
      <c r="F17" s="116"/>
      <c r="G17" s="117"/>
      <c r="H17" s="117"/>
      <c r="I17" s="117"/>
      <c r="J17" s="125"/>
      <c r="K17" s="126"/>
      <c r="L17" s="132" t="s">
        <v>396</v>
      </c>
      <c r="M17" s="125"/>
      <c r="N17" s="125"/>
      <c r="O17" s="125"/>
      <c r="P17" s="134"/>
      <c r="Q17" s="134"/>
      <c r="R17" s="38"/>
    </row>
    <row r="18" spans="1:18" s="26" customFormat="1" ht="12" customHeight="1" x14ac:dyDescent="0.2">
      <c r="A18" s="38"/>
      <c r="B18" s="129"/>
      <c r="C18" s="130"/>
      <c r="D18" s="115" t="s">
        <v>18</v>
      </c>
      <c r="E18" s="116"/>
      <c r="F18" s="116"/>
      <c r="G18" s="114"/>
      <c r="H18" s="114"/>
      <c r="I18" s="114"/>
      <c r="J18" s="125"/>
      <c r="K18" s="126"/>
      <c r="L18" s="132" t="s">
        <v>441</v>
      </c>
      <c r="M18" s="125"/>
      <c r="N18" s="125"/>
      <c r="O18" s="125"/>
      <c r="P18" s="134"/>
      <c r="Q18" s="117"/>
      <c r="R18" s="38"/>
    </row>
    <row r="19" spans="1:18" s="26" customFormat="1" ht="12" customHeight="1" x14ac:dyDescent="0.2">
      <c r="A19" s="38"/>
      <c r="B19" s="40"/>
      <c r="C19" s="40"/>
      <c r="D19" s="40"/>
      <c r="E19" s="40"/>
      <c r="F19" s="40"/>
      <c r="G19" s="40"/>
      <c r="H19" s="40"/>
      <c r="I19" s="40"/>
      <c r="J19" s="125"/>
      <c r="K19" s="126"/>
      <c r="L19" s="132" t="s">
        <v>1</v>
      </c>
      <c r="M19" s="125"/>
      <c r="N19" s="125"/>
      <c r="O19" s="125"/>
      <c r="P19" s="133"/>
      <c r="Q19" s="133"/>
      <c r="R19" s="38"/>
    </row>
    <row r="20" spans="1:18" s="26" customFormat="1" ht="12" customHeight="1" x14ac:dyDescent="0.2">
      <c r="A20" s="38"/>
      <c r="B20" s="136" t="s">
        <v>424</v>
      </c>
      <c r="C20" s="137"/>
      <c r="D20" s="152"/>
      <c r="E20" s="153"/>
      <c r="F20" s="153"/>
      <c r="G20" s="153"/>
      <c r="H20" s="153"/>
      <c r="I20" s="153"/>
      <c r="J20" s="40"/>
      <c r="K20" s="40"/>
      <c r="L20" s="40"/>
      <c r="M20" s="40"/>
      <c r="N20" s="40"/>
      <c r="O20" s="40"/>
      <c r="P20" s="40"/>
      <c r="Q20" s="40"/>
      <c r="R20" s="38"/>
    </row>
    <row r="21" spans="1:18" s="26" customFormat="1" ht="12" customHeight="1" x14ac:dyDescent="0.2">
      <c r="A21" s="38"/>
      <c r="B21" s="138"/>
      <c r="C21" s="139"/>
      <c r="D21" s="152"/>
      <c r="E21" s="153"/>
      <c r="F21" s="153"/>
      <c r="G21" s="153"/>
      <c r="H21" s="153"/>
      <c r="I21" s="153"/>
      <c r="J21" s="119" t="s">
        <v>431</v>
      </c>
      <c r="K21" s="140"/>
      <c r="L21" s="132" t="s">
        <v>432</v>
      </c>
      <c r="M21" s="125"/>
      <c r="N21" s="125"/>
      <c r="O21" s="125"/>
      <c r="P21" s="114"/>
      <c r="Q21" s="114"/>
      <c r="R21" s="38"/>
    </row>
    <row r="22" spans="1:18" s="26" customFormat="1" ht="12" customHeight="1" x14ac:dyDescent="0.2">
      <c r="A22" s="38"/>
      <c r="B22" s="138"/>
      <c r="C22" s="139"/>
      <c r="D22" s="152"/>
      <c r="E22" s="153"/>
      <c r="F22" s="153"/>
      <c r="G22" s="153"/>
      <c r="H22" s="153"/>
      <c r="I22" s="153"/>
      <c r="J22" s="121"/>
      <c r="K22" s="122"/>
      <c r="L22" s="132" t="s">
        <v>363</v>
      </c>
      <c r="M22" s="125"/>
      <c r="N22" s="125"/>
      <c r="O22" s="125"/>
      <c r="P22" s="114"/>
      <c r="Q22" s="114"/>
      <c r="R22" s="38"/>
    </row>
    <row r="23" spans="1:18" s="26" customFormat="1" ht="12" customHeight="1" x14ac:dyDescent="0.2">
      <c r="A23" s="38"/>
      <c r="B23" s="138"/>
      <c r="C23" s="139"/>
      <c r="D23" s="152"/>
      <c r="E23" s="153"/>
      <c r="F23" s="153"/>
      <c r="G23" s="153"/>
      <c r="H23" s="153"/>
      <c r="I23" s="153"/>
      <c r="J23" s="38"/>
      <c r="K23" s="38"/>
      <c r="L23" s="38"/>
      <c r="M23" s="38"/>
      <c r="N23" s="38"/>
      <c r="O23" s="38"/>
      <c r="P23" s="38"/>
      <c r="Q23" s="38"/>
      <c r="R23" s="38"/>
    </row>
    <row r="24" spans="1:18" s="26" customFormat="1" ht="12" customHeight="1" thickBot="1" x14ac:dyDescent="0.25">
      <c r="A24" s="38"/>
      <c r="B24" s="39"/>
      <c r="C24" s="39"/>
      <c r="D24" s="39"/>
      <c r="E24" s="39"/>
      <c r="F24" s="39"/>
      <c r="G24" s="39"/>
      <c r="H24" s="39"/>
      <c r="I24" s="39"/>
      <c r="J24" s="38"/>
      <c r="K24" s="38"/>
      <c r="L24" s="38"/>
      <c r="M24" s="39"/>
      <c r="N24" s="39"/>
      <c r="O24" s="39"/>
      <c r="P24" s="39"/>
      <c r="Q24" s="39"/>
      <c r="R24" s="38"/>
    </row>
    <row r="25" spans="1:18" s="26" customFormat="1" ht="13.5" customHeight="1" thickTop="1" thickBot="1" x14ac:dyDescent="0.25">
      <c r="A25" s="38"/>
      <c r="B25" s="147" t="s">
        <v>429</v>
      </c>
      <c r="C25" s="148"/>
      <c r="D25" s="151"/>
      <c r="E25" s="41"/>
      <c r="F25" s="41"/>
      <c r="G25" s="41"/>
      <c r="H25" s="41"/>
      <c r="I25" s="41"/>
      <c r="J25" s="150" t="s">
        <v>427</v>
      </c>
      <c r="K25" s="150"/>
      <c r="L25" s="150"/>
      <c r="M25" s="41"/>
      <c r="N25" s="41"/>
      <c r="O25" s="41"/>
      <c r="P25" s="41"/>
      <c r="Q25" s="41"/>
      <c r="R25" s="38"/>
    </row>
    <row r="26" spans="1:18" s="27" customFormat="1" ht="60" customHeight="1" thickTop="1" thickBot="1" x14ac:dyDescent="0.25">
      <c r="A26" s="42"/>
      <c r="B26" s="45" t="s">
        <v>428</v>
      </c>
      <c r="C26" s="45" t="s">
        <v>12</v>
      </c>
      <c r="D26" s="46" t="s">
        <v>13</v>
      </c>
      <c r="E26" s="47" t="s">
        <v>15</v>
      </c>
      <c r="F26" s="47" t="s">
        <v>453</v>
      </c>
      <c r="G26" s="47" t="s">
        <v>433</v>
      </c>
      <c r="H26" s="47" t="str">
        <f>CONCATENATE("Eventuel prix d'exercice (",monnaie,")")</f>
        <v>Eventuel prix d'exercice ()</v>
      </c>
      <c r="I26" s="48" t="s">
        <v>6</v>
      </c>
      <c r="J26" s="45" t="s">
        <v>14</v>
      </c>
      <c r="K26" s="46" t="s">
        <v>11</v>
      </c>
      <c r="L26" s="47" t="s">
        <v>16</v>
      </c>
      <c r="M26" s="49" t="s">
        <v>17</v>
      </c>
      <c r="N26" s="49" t="s">
        <v>3</v>
      </c>
      <c r="O26" s="49" t="s">
        <v>4</v>
      </c>
      <c r="P26" s="49" t="s">
        <v>8</v>
      </c>
      <c r="Q26" s="49" t="s">
        <v>7</v>
      </c>
      <c r="R26" s="42"/>
    </row>
    <row r="27" spans="1:18" s="52" customFormat="1" thickTop="1" x14ac:dyDescent="0.2">
      <c r="A27" s="51"/>
      <c r="B27" s="80"/>
      <c r="C27" s="33"/>
      <c r="D27" s="29"/>
      <c r="E27" s="30"/>
      <c r="F27" s="31"/>
      <c r="G27" s="86"/>
      <c r="H27" s="32"/>
      <c r="I27" s="33"/>
      <c r="J27" s="33"/>
      <c r="K27" s="29"/>
      <c r="L27" s="30"/>
      <c r="M27" s="30"/>
      <c r="N27" s="30"/>
      <c r="O27" s="59" t="str">
        <f>IF(ISBLANK(Format_C_participations[[#This Row],[Colonne9]]),"",IF(AND(NOT(ISBLANK(dateFinActivitéLucrativeGroupe)),dateFinActivitéLucrativeGroupe&lt;Format_C_participations[[#This Row],[Colonne9]]),dateFinActivitéLucrativeGroupe-Format_C_participations[[#This Row],[Colonne2]]+1,Format_C_participations[[#This Row],[Colonne9]]-Format_C_participations[[#This Row],[Colonne2]]+1))</f>
        <v/>
      </c>
      <c r="P27" s="60" t="str">
        <f>IF(ISNUMBER(Format_C_participations[[#This Row],[Colonne14]]),Format_C_participations[Colonne13]/Format_C_participations[Colonne14],"")</f>
        <v/>
      </c>
      <c r="Q27" s="59">
        <f>Format_C_participations[Colonne4]-Format_C_participations[Colonne11]-Format_C_participations[Colonne12]</f>
        <v>0</v>
      </c>
      <c r="R27" s="51"/>
    </row>
    <row r="28" spans="1:18" s="52" customFormat="1" ht="12" x14ac:dyDescent="0.2">
      <c r="A28" s="51"/>
      <c r="B28" s="81"/>
      <c r="C28" s="54"/>
      <c r="D28" s="64"/>
      <c r="E28" s="34"/>
      <c r="F28" s="55"/>
      <c r="G28" s="54"/>
      <c r="H28" s="56"/>
      <c r="I28" s="54"/>
      <c r="J28" s="54"/>
      <c r="K28" s="64"/>
      <c r="L28" s="34"/>
      <c r="M28" s="34"/>
      <c r="N28" s="66"/>
      <c r="O28" s="67" t="str">
        <f>IF(ISBLANK(Format_C_participations[[#This Row],[Colonne9]]),"",IF(AND(NOT(ISBLANK(dateFinActivitéLucrativeGroupe)),dateFinActivitéLucrativeGroupe&lt;Format_C_participations[[#This Row],[Colonne9]]),dateFinActivitéLucrativeGroupe-Format_C_participations[[#This Row],[Colonne2]]+1,Format_C_participations[[#This Row],[Colonne9]]-Format_C_participations[[#This Row],[Colonne2]]+1))</f>
        <v/>
      </c>
      <c r="P28" s="68" t="str">
        <f>IF(ISNUMBER(Format_C_participations[[#This Row],[Colonne14]]),Format_C_participations[Colonne13]/Format_C_participations[Colonne14],"")</f>
        <v/>
      </c>
      <c r="Q28" s="61">
        <f>Format_C_participations[Colonne4]-Format_C_participations[Colonne11]-Format_C_participations[Colonne12]</f>
        <v>0</v>
      </c>
      <c r="R28" s="51"/>
    </row>
    <row r="29" spans="1:18" s="52" customFormat="1" thickBot="1" x14ac:dyDescent="0.25">
      <c r="A29" s="51"/>
      <c r="B29" s="81"/>
      <c r="C29" s="54"/>
      <c r="D29" s="64"/>
      <c r="E29" s="34"/>
      <c r="F29" s="55"/>
      <c r="G29" s="54"/>
      <c r="H29" s="56"/>
      <c r="I29" s="54"/>
      <c r="J29" s="54"/>
      <c r="K29" s="64"/>
      <c r="L29" s="34"/>
      <c r="M29" s="34"/>
      <c r="N29" s="66"/>
      <c r="O29" s="67" t="str">
        <f>IF(ISBLANK(Format_C_participations[[#This Row],[Colonne9]]),"",IF(AND(NOT(ISBLANK(dateFinActivitéLucrativeGroupe)),dateFinActivitéLucrativeGroupe&lt;Format_C_participations[[#This Row],[Colonne9]]),dateFinActivitéLucrativeGroupe-Format_C_participations[[#This Row],[Colonne2]]+1,Format_C_participations[[#This Row],[Colonne9]]-Format_C_participations[[#This Row],[Colonne2]]+1))</f>
        <v/>
      </c>
      <c r="P29" s="68" t="str">
        <f>IF(ISNUMBER(Format_C_participations[[#This Row],[Colonne14]]),Format_C_participations[Colonne13]/Format_C_participations[Colonne14],"")</f>
        <v/>
      </c>
      <c r="Q29" s="61">
        <f>Format_C_participations[Colonne4]-Format_C_participations[Colonne11]-Format_C_participations[Colonne12]</f>
        <v>0</v>
      </c>
      <c r="R29" s="51"/>
    </row>
    <row r="30" spans="1:18" s="53" customFormat="1" ht="20.100000000000001" customHeight="1" thickBot="1" x14ac:dyDescent="0.25">
      <c r="A30" s="44"/>
      <c r="B30" s="154" t="s">
        <v>438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5"/>
      <c r="Q30" s="62">
        <f>SUBTOTAL(109,Format_C_participations[[#All],[Colonne16]])</f>
        <v>0</v>
      </c>
      <c r="R30" s="44"/>
    </row>
    <row r="31" spans="1:18" ht="13.5" customHeight="1" thickTop="1" thickBot="1" x14ac:dyDescent="0.25">
      <c r="A31" s="43"/>
      <c r="B31" s="147" t="s">
        <v>435</v>
      </c>
      <c r="C31" s="148"/>
      <c r="D31" s="149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3"/>
    </row>
    <row r="32" spans="1:18" ht="60" customHeight="1" thickTop="1" thickBot="1" x14ac:dyDescent="0.25">
      <c r="A32" s="43"/>
      <c r="B32" s="45" t="s">
        <v>428</v>
      </c>
      <c r="C32" s="46" t="s">
        <v>10</v>
      </c>
      <c r="D32" s="48" t="s">
        <v>439</v>
      </c>
      <c r="E32" s="45" t="s">
        <v>12</v>
      </c>
      <c r="F32" s="45" t="s">
        <v>14</v>
      </c>
      <c r="G32" s="46" t="str">
        <f>CONCATENATE("Eventuel prix d'exercice (",monnaie,")")</f>
        <v>Eventuel prix d'exercice ()</v>
      </c>
      <c r="H32" s="47" t="str">
        <f>CONCATENATE("Valeur vénale de l'action lors de la réalisation (",monnaie,")")</f>
        <v>Valeur vénale de l'action lors de la réalisation ()</v>
      </c>
      <c r="I32" s="49" t="s">
        <v>440</v>
      </c>
      <c r="J32" s="49" t="s">
        <v>454</v>
      </c>
      <c r="K32" s="50" t="s">
        <v>436</v>
      </c>
      <c r="L32" s="49" t="str">
        <f>CONCATENATE("Revenu total lors de la réalisation (",monnaie,")")</f>
        <v>Revenu total lors de la réalisation ()</v>
      </c>
      <c r="M32" s="49" t="s">
        <v>437</v>
      </c>
      <c r="N32" s="49" t="s">
        <v>455</v>
      </c>
      <c r="O32" s="49" t="s">
        <v>5</v>
      </c>
      <c r="P32" s="49" t="s">
        <v>457</v>
      </c>
      <c r="Q32" s="49" t="s">
        <v>456</v>
      </c>
      <c r="R32" s="43"/>
    </row>
    <row r="33" spans="1:18" s="70" customFormat="1" thickTop="1" x14ac:dyDescent="0.2">
      <c r="A33" s="69"/>
      <c r="B33" s="80"/>
      <c r="C33" s="33"/>
      <c r="D33" s="30"/>
      <c r="E33" s="31"/>
      <c r="F33" s="33"/>
      <c r="G33" s="32"/>
      <c r="H33" s="32"/>
      <c r="I33" s="33"/>
      <c r="J33" s="65">
        <f>IF(ISBLANK(Format_C_revenu[[#This Row],[Colonne8]]),0,(Format_C_revenu[[#This Row],[Colonne8]]-Format_C_revenu[[#This Row],[Colonne2]])/365)</f>
        <v>0</v>
      </c>
      <c r="K33" s="68">
        <f>1-POWER(1+0.06,IF(-Format_C_revenu[[#This Row],[Colonne9]]&gt;-10,-Format_C_revenu[[#This Row],[Colonne9]],-10))</f>
        <v>0</v>
      </c>
      <c r="L33" s="59">
        <f>Format_C_revenu[[#This Row],[Colonne3]]*(Format_C_revenu[[#This Row],[Colonne7]]*(1-Format_C_revenu[[#This Row],[Colonne10]])-Format_C_revenu[[#This Row],[Colonne6]])</f>
        <v>0</v>
      </c>
      <c r="M33" s="35"/>
      <c r="N33" s="59">
        <f>Format_C_revenu[[#This Row],[Colonne11]]*Format_C_revenu[[#This Row],[Colonne12]]</f>
        <v>0</v>
      </c>
      <c r="O33" s="36"/>
      <c r="P33" s="59">
        <f>IF(ISNUMBER(Format_C_revenu[[#This Row],[Colonne14]]),Format_C_revenu[[#This Row],[Colonne13]]*Format_C_revenu[[#This Row],[Colonne14]],0)</f>
        <v>0</v>
      </c>
      <c r="Q33" s="59">
        <f>Format_C_revenu[[#This Row],[Colonne13]]-Format_C_revenu[[#This Row],[Colonne15]]</f>
        <v>0</v>
      </c>
      <c r="R33" s="69"/>
    </row>
    <row r="34" spans="1:18" s="70" customFormat="1" ht="12" x14ac:dyDescent="0.2">
      <c r="A34" s="69"/>
      <c r="B34" s="81"/>
      <c r="C34" s="54"/>
      <c r="D34" s="34"/>
      <c r="E34" s="55"/>
      <c r="F34" s="54"/>
      <c r="G34" s="56"/>
      <c r="H34" s="56"/>
      <c r="I34" s="54"/>
      <c r="J34" s="71">
        <f>IF(ISBLANK(Format_C_revenu[[#This Row],[Colonne8]]),0,(Format_C_revenu[[#This Row],[Colonne8]]-Format_C_revenu[[#This Row],[Colonne2]])/365)</f>
        <v>0</v>
      </c>
      <c r="K34" s="68">
        <f>1-POWER(1+0.06,IF(-Format_C_revenu[[#This Row],[Colonne9]]&gt;-10,-Format_C_revenu[[#This Row],[Colonne9]],-10))</f>
        <v>0</v>
      </c>
      <c r="L34" s="67">
        <f>Format_C_revenu[[#This Row],[Colonne3]]*(Format_C_revenu[[#This Row],[Colonne7]]*(1-Format_C_revenu[[#This Row],[Colonne10]])-Format_C_revenu[[#This Row],[Colonne6]])</f>
        <v>0</v>
      </c>
      <c r="M34" s="57"/>
      <c r="N34" s="67">
        <f>Format_C_revenu[[#This Row],[Colonne11]]*Format_C_revenu[[#This Row],[Colonne12]]</f>
        <v>0</v>
      </c>
      <c r="O34" s="58"/>
      <c r="P34" s="61">
        <f>IF(ISNUMBER(Format_C_revenu[[#This Row],[Colonne14]]),Format_C_revenu[[#This Row],[Colonne13]]*Format_C_revenu[[#This Row],[Colonne14]],0)</f>
        <v>0</v>
      </c>
      <c r="Q34" s="61">
        <f>Format_C_revenu[[#This Row],[Colonne13]]-Format_C_revenu[[#This Row],[Colonne15]]</f>
        <v>0</v>
      </c>
      <c r="R34" s="69"/>
    </row>
    <row r="35" spans="1:18" s="70" customFormat="1" thickBot="1" x14ac:dyDescent="0.25">
      <c r="A35" s="69"/>
      <c r="B35" s="81"/>
      <c r="C35" s="54"/>
      <c r="D35" s="34"/>
      <c r="E35" s="55"/>
      <c r="F35" s="54"/>
      <c r="G35" s="56"/>
      <c r="H35" s="56"/>
      <c r="I35" s="54"/>
      <c r="J35" s="71">
        <f>IF(ISBLANK(Format_C_revenu[[#This Row],[Colonne8]]),0,(Format_C_revenu[[#This Row],[Colonne8]]-Format_C_revenu[[#This Row],[Colonne2]])/365)</f>
        <v>0</v>
      </c>
      <c r="K35" s="68">
        <f>1-POWER(1+0.06,IF(-Format_C_revenu[[#This Row],[Colonne9]]&gt;-10,-Format_C_revenu[[#This Row],[Colonne9]],-10))</f>
        <v>0</v>
      </c>
      <c r="L35" s="67">
        <f>Format_C_revenu[[#This Row],[Colonne3]]*(Format_C_revenu[[#This Row],[Colonne7]]*(1-Format_C_revenu[[#This Row],[Colonne10]])-Format_C_revenu[[#This Row],[Colonne6]])</f>
        <v>0</v>
      </c>
      <c r="M35" s="57"/>
      <c r="N35" s="67">
        <f>Format_C_revenu[[#This Row],[Colonne11]]*Format_C_revenu[[#This Row],[Colonne12]]</f>
        <v>0</v>
      </c>
      <c r="O35" s="58"/>
      <c r="P35" s="61">
        <f>IF(ISNUMBER(Format_C_revenu[[#This Row],[Colonne14]]),Format_C_revenu[[#This Row],[Colonne13]]*Format_C_revenu[[#This Row],[Colonne14]],0)</f>
        <v>0</v>
      </c>
      <c r="Q35" s="61">
        <f>Format_C_revenu[[#This Row],[Colonne13]]-Format_C_revenu[[#This Row],[Colonne15]]</f>
        <v>0</v>
      </c>
      <c r="R35" s="69"/>
    </row>
    <row r="36" spans="1:18" s="53" customFormat="1" ht="20.100000000000001" customHeight="1" thickBot="1" x14ac:dyDescent="0.25">
      <c r="A36" s="44"/>
      <c r="B36" s="145" t="s">
        <v>434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6"/>
      <c r="N36" s="63">
        <f>SUBTOTAL(109,Format_C_revenu[[#All],[Colonne13]])</f>
        <v>0</v>
      </c>
      <c r="O36" s="44"/>
      <c r="P36" s="63">
        <f>SUBTOTAL(109,Format_C_revenu[[#All],[Colonne15]])</f>
        <v>0</v>
      </c>
      <c r="Q36" s="63">
        <f>SUBTOTAL(109,Format_C_revenu[[#All],[Colonne16]])</f>
        <v>0</v>
      </c>
      <c r="R36" s="44"/>
    </row>
    <row r="37" spans="1:18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</sheetData>
  <sheetProtection sheet="1" objects="1" scenarios="1" formatCells="0" insertRows="0" deleteRows="0" selectLockedCells="1" sort="0" autoFilter="0"/>
  <mergeCells count="77">
    <mergeCell ref="B1:P1"/>
    <mergeCell ref="Q1:R1"/>
    <mergeCell ref="B36:M36"/>
    <mergeCell ref="B31:D31"/>
    <mergeCell ref="J25:L25"/>
    <mergeCell ref="B25:D25"/>
    <mergeCell ref="D20:I23"/>
    <mergeCell ref="L22:O22"/>
    <mergeCell ref="B30:P30"/>
    <mergeCell ref="P21:Q21"/>
    <mergeCell ref="P22:Q22"/>
    <mergeCell ref="L21:O21"/>
    <mergeCell ref="P16:Q16"/>
    <mergeCell ref="P3:Q3"/>
    <mergeCell ref="P4:Q4"/>
    <mergeCell ref="P5:Q5"/>
    <mergeCell ref="P13:Q13"/>
    <mergeCell ref="L11:O11"/>
    <mergeCell ref="L13:O13"/>
    <mergeCell ref="L14:O14"/>
    <mergeCell ref="L15:O15"/>
    <mergeCell ref="P11:Q11"/>
    <mergeCell ref="L8:O8"/>
    <mergeCell ref="J9:Q9"/>
    <mergeCell ref="J12:Q12"/>
    <mergeCell ref="J3:K8"/>
    <mergeCell ref="J10:K11"/>
    <mergeCell ref="L10:O10"/>
    <mergeCell ref="L3:O3"/>
    <mergeCell ref="L4:O4"/>
    <mergeCell ref="L5:O5"/>
    <mergeCell ref="L6:O6"/>
    <mergeCell ref="L7:O7"/>
    <mergeCell ref="P6:Q6"/>
    <mergeCell ref="P7:Q7"/>
    <mergeCell ref="P8:Q8"/>
    <mergeCell ref="P10:Q10"/>
    <mergeCell ref="B17:C18"/>
    <mergeCell ref="B20:C23"/>
    <mergeCell ref="J13:K19"/>
    <mergeCell ref="J21:K22"/>
    <mergeCell ref="L16:O16"/>
    <mergeCell ref="L17:O17"/>
    <mergeCell ref="P19:Q19"/>
    <mergeCell ref="P14:Q14"/>
    <mergeCell ref="P15:Q15"/>
    <mergeCell ref="L18:O18"/>
    <mergeCell ref="P18:Q18"/>
    <mergeCell ref="P17:Q17"/>
    <mergeCell ref="L19:O19"/>
    <mergeCell ref="B3:C5"/>
    <mergeCell ref="B7:C10"/>
    <mergeCell ref="B12:C15"/>
    <mergeCell ref="G17:I17"/>
    <mergeCell ref="G18:I18"/>
    <mergeCell ref="D14:F14"/>
    <mergeCell ref="D15:F15"/>
    <mergeCell ref="D18:F18"/>
    <mergeCell ref="D10:F10"/>
    <mergeCell ref="D12:F12"/>
    <mergeCell ref="D13:F13"/>
    <mergeCell ref="D17:F17"/>
    <mergeCell ref="G3:I4"/>
    <mergeCell ref="D3:F4"/>
    <mergeCell ref="D5:F5"/>
    <mergeCell ref="D7:F7"/>
    <mergeCell ref="D8:F8"/>
    <mergeCell ref="D9:F9"/>
    <mergeCell ref="G5:I5"/>
    <mergeCell ref="G7:I7"/>
    <mergeCell ref="G8:I8"/>
    <mergeCell ref="G9:I9"/>
    <mergeCell ref="G10:I10"/>
    <mergeCell ref="G12:I12"/>
    <mergeCell ref="G13:I13"/>
    <mergeCell ref="G14:I14"/>
    <mergeCell ref="G15:I15"/>
  </mergeCells>
  <dataValidations count="12">
    <dataValidation type="list" allowBlank="1" showInputMessage="1" showErrorMessage="1" sqref="G15">
      <formula1>Tab_Monnaie</formula1>
    </dataValidation>
    <dataValidation type="list" allowBlank="1" showInputMessage="1" showErrorMessage="1" sqref="G18">
      <formula1>Tab_Canton</formula1>
    </dataValidation>
    <dataValidation type="list" allowBlank="1" showInputMessage="1" showErrorMessage="1" sqref="G3">
      <formula1>Tab_Type_participation_F</formula1>
    </dataValidation>
    <dataValidation type="list" allowBlank="1" showInputMessage="1" showErrorMessage="1" sqref="P21">
      <formula1>Tab_Pays_residence_F</formula1>
    </dataValidation>
    <dataValidation type="list" allowBlank="1" showInputMessage="1" showErrorMessage="1" sqref="P22">
      <formula1>Tab_Pays_travail_F</formula1>
    </dataValidation>
    <dataValidation allowBlank="1" showInputMessage="1" showErrorMessage="1" promptTitle="PRORATA" prompt="Si vous insérez une formule de la cellule et que celle-ci ne doit être utilisée que pour cette cellule, et pas pour toute la colonne, vous devez modifier manuellement les autres cellules de la colonne." sqref="O33:O35"/>
    <dataValidation allowBlank="1" showInputMessage="1" showErrorMessage="1" promptTitle="Jours travaillés ..." prompt="Si vous insérez une formule de la cellule et que celle-ci ne doit être utilisée que pour cette cellule, et pas pour toute la colonne, vous devez modifier manuellement les autres cellules de la colonne." sqref="N27:N29"/>
    <dataValidation operator="greaterThan" allowBlank="1" sqref="O27:O29"/>
    <dataValidation allowBlank="1" showInputMessage="1" showErrorMessage="1" prompt="Pour ajouter une ligne au tableau, sélectionnez la dernière ligne. Avec la touche de droite de la souris, choisissez insertion." sqref="B33:B35"/>
    <dataValidation allowBlank="1" showErrorMessage="1" promptTitle="Durée du délai ..." sqref="J33:J35"/>
    <dataValidation allowBlank="1" showErrorMessage="1" promptTitle="Abattement ..." sqref="K33:K35"/>
    <dataValidation allowBlank="1" showInputMessage="1" showErrorMessage="1" prompt="Pour ajouter une ligne au tableau, sélectionnez la dernière ligne. Avec la touche de droite de la souris, choisissez insertion." sqref="B27:B29"/>
  </dataValidations>
  <pageMargins left="0.23622047244094491" right="0.23622047244094491" top="0.31496062992125984" bottom="0.55118110236220474" header="0.31496062992125984" footer="0.31496062992125984"/>
  <pageSetup paperSize="9" scale="71" fitToHeight="0" orientation="landscape" r:id="rId1"/>
  <headerFooter>
    <oddFooter>&amp;L&amp;"-,Normal" 1-037-D-2019_f_Annexe5&amp;R&amp;"-,Normal"Form_C - &amp;P/&amp;N</oddFooter>
  </headerFooter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13</vt:i4>
      </vt:variant>
    </vt:vector>
  </HeadingPairs>
  <TitlesOfParts>
    <vt:vector size="16" baseType="lpstr">
      <vt:lpstr>Tables</vt:lpstr>
      <vt:lpstr>Version</vt:lpstr>
      <vt:lpstr>Form_C</vt:lpstr>
      <vt:lpstr>dateDébutActivitéSuisse</vt:lpstr>
      <vt:lpstr>dateFinActivitéLucrativeGroupe</vt:lpstr>
      <vt:lpstr>dateVersionCourante</vt:lpstr>
      <vt:lpstr>monnaie</vt:lpstr>
      <vt:lpstr>Tab_Canton</vt:lpstr>
      <vt:lpstr>Tab_Monnaie</vt:lpstr>
      <vt:lpstr>Tab_Pays_residence_D</vt:lpstr>
      <vt:lpstr>Tab_Pays_residence_F</vt:lpstr>
      <vt:lpstr>Tab_Pays_travail_D</vt:lpstr>
      <vt:lpstr>Tab_Pays_travail_F</vt:lpstr>
      <vt:lpstr>Tab_Type_participation_D</vt:lpstr>
      <vt:lpstr>Tab_Type_participation_F</vt:lpstr>
      <vt:lpstr>versionCourante</vt:lpstr>
    </vt:vector>
  </TitlesOfParts>
  <Company>Etat de Vaud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Dumas André</dc:creator>
  <cp:lastModifiedBy>Pacino Manuel</cp:lastModifiedBy>
  <cp:lastPrinted>2019-06-21T06:43:04Z</cp:lastPrinted>
  <dcterms:created xsi:type="dcterms:W3CDTF">2012-12-04T16:48:42Z</dcterms:created>
  <dcterms:modified xsi:type="dcterms:W3CDTF">2020-11-04T09:55:21Z</dcterms:modified>
</cp:coreProperties>
</file>