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P:\S_Sas\AOI\Annuaire\2025\"/>
    </mc:Choice>
  </mc:AlternateContent>
  <xr:revisionPtr revIDLastSave="0" documentId="13_ncr:1_{932700B7-7F3D-4720-B105-353A7EA53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ie" sheetId="1" r:id="rId1"/>
  </sheets>
  <definedNames>
    <definedName name="_xlnm.Print_Titles" localSheetId="0">Serie!$1:$8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4" i="1" l="1"/>
  <c r="D611" i="1"/>
  <c r="D608" i="1"/>
  <c r="G493" i="1"/>
  <c r="G561" i="1"/>
  <c r="G539" i="1"/>
  <c r="G533" i="1"/>
  <c r="G529" i="1"/>
  <c r="G501" i="1"/>
  <c r="G491" i="1"/>
  <c r="G487" i="1"/>
  <c r="G485" i="1"/>
  <c r="G475" i="1"/>
  <c r="G468" i="1"/>
  <c r="A466" i="1"/>
  <c r="G464" i="1"/>
  <c r="G462" i="1"/>
  <c r="G458" i="1"/>
  <c r="G450" i="1"/>
  <c r="G440" i="1"/>
  <c r="G436" i="1"/>
  <c r="G430" i="1"/>
  <c r="G407" i="1"/>
  <c r="G405" i="1"/>
  <c r="G401" i="1"/>
  <c r="G395" i="1"/>
  <c r="G389" i="1"/>
  <c r="G373" i="1"/>
  <c r="G349" i="1"/>
  <c r="G347" i="1"/>
  <c r="G334" i="1"/>
  <c r="G302" i="1"/>
  <c r="G30" i="1"/>
  <c r="G157" i="1"/>
  <c r="G67" i="1"/>
  <c r="G65" i="1"/>
  <c r="G32" i="1"/>
  <c r="G171" i="1"/>
  <c r="G167" i="1"/>
  <c r="G163" i="1"/>
  <c r="G149" i="1"/>
  <c r="G123" i="1"/>
  <c r="G121" i="1"/>
  <c r="G83" i="1"/>
  <c r="G81" i="1"/>
  <c r="G100" i="1"/>
  <c r="G92" i="1"/>
  <c r="G90" i="1"/>
  <c r="G87" i="1"/>
  <c r="G85" i="1"/>
  <c r="G77" i="1"/>
  <c r="G69" i="1"/>
  <c r="G54" i="1"/>
  <c r="G42" i="1"/>
</calcChain>
</file>

<file path=xl/sharedStrings.xml><?xml version="1.0" encoding="utf-8"?>
<sst xmlns="http://schemas.openxmlformats.org/spreadsheetml/2006/main" count="1687" uniqueCount="670">
  <si>
    <t>Électeurs</t>
  </si>
  <si>
    <t>Oui</t>
  </si>
  <si>
    <t>Non</t>
  </si>
  <si>
    <t>Résultat</t>
  </si>
  <si>
    <t>inscrits</t>
  </si>
  <si>
    <t>%</t>
  </si>
  <si>
    <t>Date et objet</t>
  </si>
  <si>
    <t>VD</t>
  </si>
  <si>
    <t>CH</t>
  </si>
  <si>
    <t>NON</t>
  </si>
  <si>
    <t>26.11.1989</t>
  </si>
  <si>
    <t>OUI</t>
  </si>
  <si>
    <t>institutions de Bretton Woods</t>
  </si>
  <si>
    <t>28.11.1993</t>
  </si>
  <si>
    <t>04.06.1989</t>
  </si>
  <si>
    <t>01.04.1990</t>
  </si>
  <si>
    <t>23.09.1990</t>
  </si>
  <si>
    <t>03.03.1991</t>
  </si>
  <si>
    <t>02.06.1991</t>
  </si>
  <si>
    <t>16.02.1992</t>
  </si>
  <si>
    <t>17.05.1992</t>
  </si>
  <si>
    <t>27.09.1992</t>
  </si>
  <si>
    <t>06.12.1992</t>
  </si>
  <si>
    <t>07.03.1993</t>
  </si>
  <si>
    <t>06.06.1993</t>
  </si>
  <si>
    <t>26.09.1993</t>
  </si>
  <si>
    <t>20.02.1994</t>
  </si>
  <si>
    <t>12.06.1994</t>
  </si>
  <si>
    <t>25.09.1994</t>
  </si>
  <si>
    <t>04.12.1994</t>
  </si>
  <si>
    <t>1) Initiative populaire du 12.9.1986</t>
  </si>
  <si>
    <t>1) Initiative populaire du 25.2.1986</t>
  </si>
  <si>
    <t>2) Initiative populaire du 2.7.1987</t>
  </si>
  <si>
    <t>3) Initiative populaire du 2.7.1987</t>
  </si>
  <si>
    <t>5) Arrêté fédéral sur la viticulture</t>
  </si>
  <si>
    <t>1) Initiative populaire du 1.10.1987</t>
  </si>
  <si>
    <t>2) Initiative populaire du 23.4.1987</t>
  </si>
  <si>
    <t>2) Initiative populaire du 24.2.1986</t>
  </si>
  <si>
    <t>2) Initiative populaire du 30.10.1986</t>
  </si>
  <si>
    <t>3) Initiative populaire du 26.10.1990</t>
  </si>
  <si>
    <t xml:space="preserve">2) Initiative populaire de 1992 «pour </t>
  </si>
  <si>
    <t>3) Initiative populaire du 25.10.1990</t>
  </si>
  <si>
    <t>5) Initiative populaire d'octobre 1989</t>
  </si>
  <si>
    <t>6) Initiative populaire d'octobre 1989</t>
  </si>
  <si>
    <t>4) Initiative populaire du 11.5.1990</t>
  </si>
  <si>
    <t>final suisse</t>
  </si>
  <si>
    <t xml:space="preserve">(Infractions contre l'intégrité sexuelle) </t>
  </si>
  <si>
    <t xml:space="preserve">d'infrastructure des groupes et des députés </t>
  </si>
  <si>
    <t>(Loi sur les coûts d'infrastructure)</t>
  </si>
  <si>
    <t>une Suisse sans nouveaux avions de combat»</t>
  </si>
  <si>
    <t>l'utilisation des routes nationales (vignette autoroutière)</t>
  </si>
  <si>
    <t>d'une autoroute entre Bienne et Soleure/Zuchwil</t>
  </si>
  <si>
    <t>«pour l'encouragement des transports publics»</t>
  </si>
  <si>
    <t>1) Arrêté fédéral supprimant la réduction du prix</t>
  </si>
  <si>
    <t>du blé indigène financée par les droits de douane</t>
  </si>
  <si>
    <t>2) Interdiction de la discrimination raciale</t>
  </si>
  <si>
    <t>(modification du Code pénal et du Code pénal militaire)</t>
  </si>
  <si>
    <t>«pour une Suisse sans armée et pour une politique globale de paix»</t>
  </si>
  <si>
    <t>«Halte au bétonnage - pour une stabilisation du réseau routier»</t>
  </si>
  <si>
    <t>«Trèfle» pour une région sans autoroute entre Morat et Yverdon</t>
  </si>
  <si>
    <t>«Trèfle» pour un district du Knonau sans autoroute</t>
  </si>
  <si>
    <t>«pour un abandon progressif de l'énergie atomique»</t>
  </si>
  <si>
    <t>«Halte à la construction de centrales nucléaires (moratoire)»</t>
  </si>
  <si>
    <t>«pour une réduction stricte et progressive des expériences sur</t>
  </si>
  <si>
    <t>les animaux (Limitons strictement l'expérimentation animale)»</t>
  </si>
  <si>
    <t>1) Arrêté fédéral concernant l'adhésion de la Suisse aux</t>
  </si>
  <si>
    <t>2) Loi fédérale concernant la participation de la Suisse aux</t>
  </si>
  <si>
    <t>5) Article constitutionnel sur la procréation assistée</t>
  </si>
  <si>
    <t>et le génie génétique (contre-projet)</t>
  </si>
  <si>
    <t xml:space="preserve">6) Arrêté fédéral sur l'introduction d'un service civil </t>
  </si>
  <si>
    <t>pour les objecteurs de conscience</t>
  </si>
  <si>
    <t>1) Arrêté fédéral relatif à la construction de la ligne ferroviaire</t>
  </si>
  <si>
    <t>T17.03.02</t>
  </si>
  <si>
    <t>Cantons ayant</t>
  </si>
  <si>
    <t xml:space="preserve">7) Modification du Code pénal suisse et du Code pénal militaire </t>
  </si>
  <si>
    <t>suisse à travers les Alpes, NLFA (Arrêté sur le transit alpin)</t>
  </si>
  <si>
    <t>2) Modification de la loi fédérale sur la procédure de</t>
  </si>
  <si>
    <t>l'Assemblée fédérale (Loi sur les rapports entre les conseils)</t>
  </si>
  <si>
    <t xml:space="preserve">4) Loi fédérale sur les contributions destinées à couvrir les coûts </t>
  </si>
  <si>
    <t>1) Loi fédérale concernant l'augmentation des droits</t>
  </si>
  <si>
    <t>d'entrée sur les carburants</t>
  </si>
  <si>
    <t xml:space="preserve">2) Arrêté fédéral sur le rattachement du district bernois de </t>
  </si>
  <si>
    <t>Laufon au canton de Bâle-Campagne</t>
  </si>
  <si>
    <t>«pour un jour de la fête nationale férié (Initiative '1er août')»</t>
  </si>
  <si>
    <t>4) Arrêté fédéral sur des mesures temporaires contre le</t>
  </si>
  <si>
    <t>2) Arrêté fédéral concernant la contribution à l'assainissement</t>
  </si>
  <si>
    <t>des finances fédérales (TVA + 0,3 point)</t>
  </si>
  <si>
    <t xml:space="preserve">3) Arrêté fédéral prévoyant des mesures garantissant le </t>
  </si>
  <si>
    <t>maintien de la sécurité sociale (TVA + évent. 1 point)</t>
  </si>
  <si>
    <t xml:space="preserve">«pour la prévention des problèmes liés à l'alcool» </t>
  </si>
  <si>
    <t>1) Arrêté fédéral concernant la prorogation de la redevance pour</t>
  </si>
  <si>
    <t>2) Arrêté fédéral concernant la prorogation de la redevance</t>
  </si>
  <si>
    <t>«pour la protection des régions alpines contre le trafic de transit»</t>
  </si>
  <si>
    <t>2) Révision constitutionnelle du droit de la nationalité</t>
  </si>
  <si>
    <t>(Naturalisation facilitée pour les jeunes étrangers)</t>
  </si>
  <si>
    <t>3) Loi concernant les troupes suisses chargées d'opérations en</t>
  </si>
  <si>
    <t>faveur du maintien de la paix (Casques bleus)</t>
  </si>
  <si>
    <t>(6)</t>
  </si>
  <si>
    <t>(0)</t>
  </si>
  <si>
    <t>(14)</t>
  </si>
  <si>
    <t>l'asile et des étrangers (AMU)</t>
  </si>
  <si>
    <t>(23)</t>
  </si>
  <si>
    <t>1) Loi sur l'asile (LAsi)</t>
  </si>
  <si>
    <t>13.06.1999</t>
  </si>
  <si>
    <t>18.04.1999</t>
  </si>
  <si>
    <t>(19,5)</t>
  </si>
  <si>
    <t>d'éligibilité au Conseil fédéral</t>
  </si>
  <si>
    <t>07.02.1999</t>
  </si>
  <si>
    <t>et le commerce (loi sur le travail)</t>
  </si>
  <si>
    <t>(20)</t>
  </si>
  <si>
    <t xml:space="preserve">3) Initiative populaire du 9.11.1994 </t>
  </si>
  <si>
    <t>29.11.1998</t>
  </si>
  <si>
    <t>3) Initiative populaire du 21.6.1995</t>
  </si>
  <si>
    <t>dite des petits et moyens paysans</t>
  </si>
  <si>
    <t>(16)</t>
  </si>
  <si>
    <t>1) Loi concernant une redevance sur</t>
  </si>
  <si>
    <t>27.09.1998</t>
  </si>
  <si>
    <t>3) Initiative populaire du 14.10.1991</t>
  </si>
  <si>
    <t>pour la protection génétique)»</t>
  </si>
  <si>
    <t>(Objectif budgétaire 2001)</t>
  </si>
  <si>
    <t>07.06.1998</t>
  </si>
  <si>
    <t>28.09.1997</t>
  </si>
  <si>
    <t>2) Initiative populaire du 24.9.1992</t>
  </si>
  <si>
    <t>1) Initiative populaire du 21.1.1994</t>
  </si>
  <si>
    <t>08.06.1997</t>
  </si>
  <si>
    <t>commerce (loi sur le travail)</t>
  </si>
  <si>
    <t>01.12.1996</t>
  </si>
  <si>
    <t>(3)</t>
  </si>
  <si>
    <t>09.06.1996</t>
  </si>
  <si>
    <t>stationnement près des gares</t>
  </si>
  <si>
    <t>de prise en charge de l'eau-de-vie</t>
  </si>
  <si>
    <t>10.03.1996</t>
  </si>
  <si>
    <t>des personnes à l'étranger</t>
  </si>
  <si>
    <t>(7)</t>
  </si>
  <si>
    <t>(18)</t>
  </si>
  <si>
    <t>25.06.1995</t>
  </si>
  <si>
    <t>(4)</t>
  </si>
  <si>
    <t>12.03.1995</t>
  </si>
  <si>
    <t xml:space="preserve">3) Modification de la loi sur l'acquisition d'immeubles par </t>
  </si>
  <si>
    <t>3) Suppression de la compétence cantonale en matière</t>
  </si>
  <si>
    <t>d'acquisition de l'équipement personnel des militaires</t>
  </si>
  <si>
    <t xml:space="preserve">4) Abrogation de l'obligation de rachat des appareils à distiller et </t>
  </si>
  <si>
    <t xml:space="preserve">5) Suppression des contributions fédérales aux places de </t>
  </si>
  <si>
    <t>1) Contre-projet relatif à l'initiative populaire «Paysans et consomma-</t>
  </si>
  <si>
    <t>teurs - pour une agriculture en accord avec la nature»</t>
  </si>
  <si>
    <t xml:space="preserve">2) Modification de la loi sur le travail dans l'industrie, l'artisanat et le </t>
  </si>
  <si>
    <t>«Négociations d'adhésion à l'UE : que le peuple décide!»</t>
  </si>
  <si>
    <t>«pour l'interdiction d'exporter du matériel de guerre»</t>
  </si>
  <si>
    <t>1) Article constitutionnel sur les mesures visant à équilibrer le budget</t>
  </si>
  <si>
    <t>2) Initiative populaire du 25.10.1993 «pour la protection de la vie et de</t>
  </si>
  <si>
    <t>l'environnement contre les manipulations génétiques (Initiative</t>
  </si>
  <si>
    <t>«S.o.S.- pour une Suisse sans police fouineuse»</t>
  </si>
  <si>
    <t>le trafic des poids lourds liée aux prestations</t>
  </si>
  <si>
    <t>2) Initiative populaire du 17.6.1994 «pour des produits alimentaires</t>
  </si>
  <si>
    <t>bon marché et des exploitations agricoles écologiques»</t>
  </si>
  <si>
    <t>«pour la 10e révision de l'AVS sans relèvement de l'âge de la retraite»</t>
  </si>
  <si>
    <t>1) Arrêté fédéral relatif à la réalisation et au financement des projets</t>
  </si>
  <si>
    <t>d'infrastructure des transports publics (modernisation des chemins de fer)</t>
  </si>
  <si>
    <t>«pour une politique raisonnable en matière de drogue» (initiative Droleg)</t>
  </si>
  <si>
    <t>4) Modification de la loi fédérale sur le travail dans l'industrie, l'artisanat</t>
  </si>
  <si>
    <t xml:space="preserve">1) Arrêté fédéral concernant la modification des conditions </t>
  </si>
  <si>
    <t>2) Arrêté fédéral sur les mesures d'urgence dans le domaine de</t>
  </si>
  <si>
    <t>4) Initiative populaire du 13.01.2006</t>
  </si>
  <si>
    <t>5) Modification du 20.03.2008 de la loi fédérale sur les stupéfiants</t>
  </si>
  <si>
    <t>et les substances psychotropes (loi sur les stupéfiants, LStup)</t>
  </si>
  <si>
    <t>12.03.2000</t>
  </si>
  <si>
    <t>23</t>
  </si>
  <si>
    <t>2) Initiative populaire du 5.12.97 «pour une démocratie directe</t>
  </si>
  <si>
    <t xml:space="preserve"> plus rapide (délai de traitement des initiatives</t>
  </si>
  <si>
    <t>populaires présentées sous forme de projet rédigé de toutes pièces)»</t>
  </si>
  <si>
    <t xml:space="preserve">3) Initiative populaire du 21.3.95 «pour une représentation </t>
  </si>
  <si>
    <t>équitable des femmes dans les autorités fédérales</t>
  </si>
  <si>
    <t>(Initiative du 3 mars)»</t>
  </si>
  <si>
    <t xml:space="preserve">4) Initiative populaire du 18.1.94 «pour la protection de l'être </t>
  </si>
  <si>
    <t xml:space="preserve">5) Initiative populaire du 20.3.96 «visant à réduire de moitié le </t>
  </si>
  <si>
    <t>trafic routier motorisé afin de maintenir et d'améliorer des espaces</t>
  </si>
  <si>
    <t>vitaux (Initiative pour la réduction du trafic)»</t>
  </si>
  <si>
    <t>21.05.2000</t>
  </si>
  <si>
    <t>1) Accords bilatéraux Suisse - UE</t>
  </si>
  <si>
    <t>24.09.2000</t>
  </si>
  <si>
    <t>1) Initiative solaire et contre-projet</t>
  </si>
  <si>
    <t>Choix : Initiative / Contre-projet</t>
  </si>
  <si>
    <t>2) Redevance incitative sur l'énergie</t>
  </si>
  <si>
    <t>en faveur de l'environnement</t>
  </si>
  <si>
    <t>3) Initiative populaire du 28.8.95 «pour</t>
  </si>
  <si>
    <t>une réglementation de l'immigration» dite "des 18%"</t>
  </si>
  <si>
    <t xml:space="preserve">4) Initiative populaire du 25.3.97 «pour davantage de droits </t>
  </si>
  <si>
    <t>au peuple grâce au référendum avec contre-proposition</t>
  </si>
  <si>
    <t>(Référendum constructif)»</t>
  </si>
  <si>
    <t>26.11.2000</t>
  </si>
  <si>
    <t>1) Initiative populaire du 13.5.96 «pour un assouplissement</t>
  </si>
  <si>
    <t>de l'AVS - contre le relèvement de l'âge de la retraite des femmes»</t>
  </si>
  <si>
    <t>2) Initiative populaire du 22.5.96 «pour une retraite à la carte dès</t>
  </si>
  <si>
    <t>62 ans, tant pour les femmes que pour les hommes»</t>
  </si>
  <si>
    <t xml:space="preserve">3) Initiative populaire du 26.3.97 - «Economiser dans l'armée et la </t>
  </si>
  <si>
    <t xml:space="preserve">défense générale - pour davantage de paix et d'emplois d'avenir </t>
  </si>
  <si>
    <t>(Initiative en faveur d'une redistribution des dépenses)»</t>
  </si>
  <si>
    <t>4) Initiative populaire du 10.9.98 «pour</t>
  </si>
  <si>
    <t>des coûts hospitaliers moins élevés»</t>
  </si>
  <si>
    <t>5) Loi sur le personnel de la</t>
  </si>
  <si>
    <t>Confédération (LPers)</t>
  </si>
  <si>
    <t>04.03.2001</t>
  </si>
  <si>
    <t>2) Initiative populaire du 12.12.97</t>
  </si>
  <si>
    <t>«pour des médicaments à moindre prix»</t>
  </si>
  <si>
    <t>3) Initiative populaire du 16.3.99 «pour plus de sécurité à</t>
  </si>
  <si>
    <t>l'intérieur des localités grâce à une vitesse</t>
  </si>
  <si>
    <t>maximale de 30 km/h assortie d'exceptions (Rues pour tous)»</t>
  </si>
  <si>
    <t>10.06.2001</t>
  </si>
  <si>
    <t>2) Modification de la loi sur l'armée</t>
  </si>
  <si>
    <t>(Coopération en matière d'instruction)</t>
  </si>
  <si>
    <t xml:space="preserve">3) Abrogation de la disposition constitutionnelle soumettant </t>
  </si>
  <si>
    <t>l'érection des évêchés à l'approbation de la Confédération</t>
  </si>
  <si>
    <t>02.12.2001</t>
  </si>
  <si>
    <t>2) Initiative populaire du 22.5.96</t>
  </si>
  <si>
    <t>«pour garantir l'AVS - taxer l'énergie et non le travail!»</t>
  </si>
  <si>
    <t>3) Initiative populaire du 10.9.99 «pour une politique de sécurité</t>
  </si>
  <si>
    <t>crédible et une Suisse sans armée»</t>
  </si>
  <si>
    <t>4) Initiative populaire du 10.9.99 «La solidarité crée la sécurité :</t>
  </si>
  <si>
    <t>pour un service civil volontaire pour la paix (SCP)»</t>
  </si>
  <si>
    <t>03.03.2002</t>
  </si>
  <si>
    <t xml:space="preserve">1) Initiative populaire du 6.3.2000 «pour l'adhésion de la Suisse à </t>
  </si>
  <si>
    <t>l'Organisation des Nations Unies (ONU)»</t>
  </si>
  <si>
    <t>2) Initiative populaire du 19.11.99 «pour la mère et l'enfant - pour</t>
  </si>
  <si>
    <t xml:space="preserve">la protection de l'enfant à naître et pour l'aide à sa mère dans </t>
  </si>
  <si>
    <t>0</t>
  </si>
  <si>
    <t>la détresse»</t>
  </si>
  <si>
    <t>22.09.2002</t>
  </si>
  <si>
    <t>AVS des réserves d'or excédentaires de la Banque nationale</t>
  </si>
  <si>
    <t>suisse (Initiative sur l'or)»</t>
  </si>
  <si>
    <t>cantons et à la Fondation»</t>
  </si>
  <si>
    <t>24.11.2002</t>
  </si>
  <si>
    <t>09.02.2003</t>
  </si>
  <si>
    <t>1) Révision des droits populaires</t>
  </si>
  <si>
    <t xml:space="preserve">2) Adaptation des participations </t>
  </si>
  <si>
    <t>cantonales aux coûts des traitements hospitaliers</t>
  </si>
  <si>
    <t>18.05.2003</t>
  </si>
  <si>
    <t>par saison - un essai limité à quatre ans (Initiative des dimanches)»</t>
  </si>
  <si>
    <t xml:space="preserve">5) Initiative populaire du 9.6.1999 </t>
  </si>
  <si>
    <t>«La santé à un prix abordable (Initiative-santé)»</t>
  </si>
  <si>
    <t xml:space="preserve">6) Initiative populaire du 14.6.1999 </t>
  </si>
  <si>
    <t>«Droits égaux pour les personnes handicapées»</t>
  </si>
  <si>
    <t xml:space="preserve">7) Initiative populaire du 28.9.1999 «Sortir du nucléaire - Pour un </t>
  </si>
  <si>
    <t>progressive des centrales nucléaires (Sortir du nucléaire)»</t>
  </si>
  <si>
    <t>8) Initiative populaire du 28.9.1999 «Moratoire-plus - Pour la</t>
  </si>
  <si>
    <t>prolongation du moratoire dans la construction de centrales</t>
  </si>
  <si>
    <t>nucléaires et la limitation du risque nucléaire (Moratoire-plus)»</t>
  </si>
  <si>
    <t xml:space="preserve">9) Initiative populaire du 26.10.1999 «Pour une offre appropriée en </t>
  </si>
  <si>
    <t>matière de formation professionnelle</t>
  </si>
  <si>
    <t>(Initiative pour des places d'apprentissage)»</t>
  </si>
  <si>
    <t>08.02.2004</t>
  </si>
  <si>
    <t xml:space="preserve">1) Contre-projet relatif à l'initiative </t>
  </si>
  <si>
    <t>populaire «Avanti-pour des autoroutes sûres et performantes»</t>
  </si>
  <si>
    <t>2) Modification du CO (Bail à loyer)</t>
  </si>
  <si>
    <t>3) Initiative populaire du 3.5.2000 «Internement à vie pour les</t>
  </si>
  <si>
    <t>16.05.2004</t>
  </si>
  <si>
    <t>1) Modification de la loi sur l'assurance-</t>
  </si>
  <si>
    <t>vieillesse et survivants (11e révision de l'AVS)</t>
  </si>
  <si>
    <t>2) Financement de l'AVS/AI par le biais d'un relèvement</t>
  </si>
  <si>
    <t>de la taxe sur la taxe sur la valeur ajoutée (TVA)</t>
  </si>
  <si>
    <t>3) Modification d'actes concernant l'imposition du couple et de la</t>
  </si>
  <si>
    <t>famille, l'imposition du logement et les droits de timbre (Paquet fiscal)</t>
  </si>
  <si>
    <t>26.09.2004</t>
  </si>
  <si>
    <t xml:space="preserve">1) Naturalisation ordinaire et naturalisation facilitée des jeunes </t>
  </si>
  <si>
    <t>étrangers de la deuxième génération</t>
  </si>
  <si>
    <t xml:space="preserve">4) Loi sur les allocations pour perte de gain APG </t>
  </si>
  <si>
    <t>(en cas de service ou de maternité) - congé maternité</t>
  </si>
  <si>
    <t>28.11.2004</t>
  </si>
  <si>
    <t>1) Réforme de la péréquation financière et de la répartition des</t>
  </si>
  <si>
    <t>tâches entre la Confédération et les cantons (RPT)</t>
  </si>
  <si>
    <t>2) Nouveau régime financier</t>
  </si>
  <si>
    <t>3) Loi relative à la recherche sur les cellules souches</t>
  </si>
  <si>
    <t>embryonnaires (LRCS)</t>
  </si>
  <si>
    <t>5.06.2005</t>
  </si>
  <si>
    <t xml:space="preserve">1) Approbation et mise en œuvre des accords bilatéraux </t>
  </si>
  <si>
    <t>d'association à l'Espace Schengen et à l'Espace Dublin</t>
  </si>
  <si>
    <t>Extension de l'accord sur la libre circulation des personnes aux</t>
  </si>
  <si>
    <t>nouveaux Etats membres de l'UE et révision des mesures</t>
  </si>
  <si>
    <t>d'accompagnement</t>
  </si>
  <si>
    <t>27.11.2005</t>
  </si>
  <si>
    <t xml:space="preserve">1) Initiative populaire du 18.9.2003 </t>
  </si>
  <si>
    <t>«Pour des aliments produits sans manipulations génétiques»</t>
  </si>
  <si>
    <t>2) Modification de la loi sur le travail (travail le dimanche dans les</t>
  </si>
  <si>
    <t>aéroports et les gares)</t>
  </si>
  <si>
    <t>21.05.2006</t>
  </si>
  <si>
    <t>24.09.2006</t>
  </si>
  <si>
    <t xml:space="preserve">1) Initiative populaire du 9.10.2002 </t>
  </si>
  <si>
    <t>«Bénéfices de la Banque nationale pour l'AVS» (Initiative COSA)</t>
  </si>
  <si>
    <t>2) Loi fédérale sur les étrangers</t>
  </si>
  <si>
    <t>3) Loi fédérale sur l'asile</t>
  </si>
  <si>
    <t>26.11.2006</t>
  </si>
  <si>
    <t>1) Loi sur la coopération avec les Etats d'Europe de l'Est</t>
  </si>
  <si>
    <t>(le milliard de cohésion)</t>
  </si>
  <si>
    <t>2) Loi sur les allocations familiales</t>
  </si>
  <si>
    <t>11.03.2007</t>
  </si>
  <si>
    <t>1) Initiative populaire du 9.12.2004 «Pour une</t>
  </si>
  <si>
    <t>caisse maladie unique et sociale»</t>
  </si>
  <si>
    <t>17.06.2007</t>
  </si>
  <si>
    <t xml:space="preserve">1) Modification de la loi fédérale sur </t>
  </si>
  <si>
    <t>l'assurance-invalidité (5e révision de l'AI)</t>
  </si>
  <si>
    <t>24.02.2008</t>
  </si>
  <si>
    <t>1) Initiative populaire «Contre le bruit des avions de</t>
  </si>
  <si>
    <t>combat à réaction dans les zones touristiques»</t>
  </si>
  <si>
    <t>2) Loi sur la réforme de l'imposition des entreprises II</t>
  </si>
  <si>
    <t>01.06.2008</t>
  </si>
  <si>
    <t>1) Initiative populaire du 18.11.2005</t>
  </si>
  <si>
    <t>2) Initiative populaire du 11.08.2004</t>
  </si>
  <si>
    <t>3) Article constitutionnel du 21.12.2007</t>
  </si>
  <si>
    <t>30.11.2008</t>
  </si>
  <si>
    <t>1) Initiative populaire du 01.03.2006</t>
  </si>
  <si>
    <t>3) Initiative populaire du 11.05.2006</t>
  </si>
  <si>
    <t>08.02.2009</t>
  </si>
  <si>
    <t>17.05.2009</t>
  </si>
  <si>
    <t>1) Arrêté fédéral relatif au financement additionnel de</t>
  </si>
  <si>
    <t>1) Mise à jour de la Constitution fédérale</t>
  </si>
  <si>
    <t>1) Arrêté fédéral relatif à la réforme de la justice</t>
  </si>
  <si>
    <r>
      <t xml:space="preserve">CH </t>
    </r>
    <r>
      <rPr>
        <i/>
        <sz val="10"/>
        <rFont val="Arial"/>
        <family val="2"/>
      </rPr>
      <t>(2)</t>
    </r>
  </si>
  <si>
    <r>
      <t xml:space="preserve">accepté </t>
    </r>
    <r>
      <rPr>
        <i/>
        <sz val="8"/>
        <rFont val="Arial"/>
        <family val="2"/>
      </rPr>
      <t>(1)</t>
    </r>
  </si>
  <si>
    <t>Participation</t>
  </si>
  <si>
    <t>1) Article constitutionnel concernant la recherche sur l'être humain</t>
  </si>
  <si>
    <t>3) Taux de conversion minimal LPP</t>
  </si>
  <si>
    <t xml:space="preserve">2) Initiative populaire contre les mauvais traitements envers les </t>
  </si>
  <si>
    <t>3) Loi fédérale sur la protection des eaux</t>
  </si>
  <si>
    <t>5) Modification de la loi fédérale sur les droits de timbre</t>
  </si>
  <si>
    <t>6) Loi fédérale sur le droit foncier rural</t>
  </si>
  <si>
    <t>2) Arrêté fédéral supprimant l'interdiction des maisons de jeu</t>
  </si>
  <si>
    <t>1) Arrêté fédéral contre l'usage abusif d'armes</t>
  </si>
  <si>
    <t>5) Arrêté fédéral sur les mesures en matière d'assurance-chômage</t>
  </si>
  <si>
    <t>1) Arrêté fédéral sur le régime financier (TVA à 6,2%)</t>
  </si>
  <si>
    <t>4) Arrêté fédéral sur les impôts de consommation spéciaux</t>
  </si>
  <si>
    <t>3) Arrêté fédéral concernant l'introduction d'une redevance sur le trafic</t>
  </si>
  <si>
    <t xml:space="preserve"> des poids lourds liée, soit aux prestations, soit à la consommation</t>
  </si>
  <si>
    <t>5) Modification de la loi fédérale sur la navigation aérienne</t>
  </si>
  <si>
    <t>1) Article constitutionnel sur l'encouragement à la culture</t>
  </si>
  <si>
    <t>1) Loi sur l'assurance-maladie (LAMal)</t>
  </si>
  <si>
    <t>2) Initiative populaire du 17.3.1986 «pour une saine assurance-maladie»</t>
  </si>
  <si>
    <t>3) Loi sur les mesures de contrainte en matière de droit des étrangers</t>
  </si>
  <si>
    <t>1) Article constitutionnel sur l'agriculture (contre-projet)</t>
  </si>
  <si>
    <t>2) Modification de l'arrêté sur l'économie laitière</t>
  </si>
  <si>
    <t>3) Modification de la loi sur l'agriculture</t>
  </si>
  <si>
    <t>4) Arrêté fédéral instituant un frein aux dépenses</t>
  </si>
  <si>
    <t>1) Loi sur l'assurance-vieillesse et survivants (10e révision de l'AVS)</t>
  </si>
  <si>
    <t>2) Initiative populaire du 31.5.1991 «pour l'extension de l'AVS et de l'AI»</t>
  </si>
  <si>
    <t>1) Révision de l'article constitutionnel sur les langues</t>
  </si>
  <si>
    <t>2) Transfert de la commune bernoise de Vellerat au canton du Jura</t>
  </si>
  <si>
    <t>2) Loi sur l'organisation du gouvernement et de l'administration</t>
  </si>
  <si>
    <t>1) Initiative populaire du 18.10.1993 «contre l'immigration clandestine»</t>
  </si>
  <si>
    <t>3) Arrêté fédéral concernant la suppression de la régale des poudres</t>
  </si>
  <si>
    <t>1) Arrêté fédéral sur le financement de l'assurance-chômage</t>
  </si>
  <si>
    <t>2) Initiative populaire du 22.7.1993 «Jeunesse sans drogue»</t>
  </si>
  <si>
    <t>2) Arrêté fédéral sur un nouvel article céréalier de durée limitée</t>
  </si>
  <si>
    <t>2) Article constitutionel sur la médecine de la transplantation</t>
  </si>
  <si>
    <t>3) Initiative populaire du 22.10.1993 «propriété du logement pour tous»</t>
  </si>
  <si>
    <t>4) Modification de la loi fédérale sur l'aménagement du territoire (LAT)</t>
  </si>
  <si>
    <t>3) Arrêté fédéral sur la prescription médicale d'héroïne</t>
  </si>
  <si>
    <t>4) Modification de la loi fédérale sur 'l'assurance-invalidité (LAI)</t>
  </si>
  <si>
    <t>5) Loi fédérale sur l'assurance-maternité (LAMat)</t>
  </si>
  <si>
    <t>1) Initiative populaire du 30.7.96 «Oui à l'Europe!»</t>
  </si>
  <si>
    <t>1) Modification de la loi sur l'armée (Armement)</t>
  </si>
  <si>
    <t>1) Arrêté fédéral concernant un frein à l'endettement</t>
  </si>
  <si>
    <t>5) Initiative populaire du 5.11.99 «pour un impôt sur les gains en capital»</t>
  </si>
  <si>
    <t>2) Initiative populaire du 5.11.99 «pour une durée du travail réduite»</t>
  </si>
  <si>
    <t>1) Modification du code pénal (Interruption de grossesse)</t>
  </si>
  <si>
    <t>1) Initiative sur l'or de la BNS et contre-projet</t>
  </si>
  <si>
    <t>1) Initiative populaire du 13.11.2000 «contre les abus dans le droit d'asile»</t>
  </si>
  <si>
    <t>2) Loi sur l'assurance-chomâge (LACI)</t>
  </si>
  <si>
    <t>1) Modification de la loi sur l'armée (Armée XXI)</t>
  </si>
  <si>
    <t>2) Loi sur la protection de la population et sur la protection civile</t>
  </si>
  <si>
    <t>3) Initiative populaire du 14.3.1997 «Pour des loyers loyaux»</t>
  </si>
  <si>
    <t>4) Initiative populaire du 1.5.1998 «Pour un Dimanche sans voitures</t>
  </si>
  <si>
    <t>délinquants sexuels ou violents jugés très dangereux et non amendables»</t>
  </si>
  <si>
    <t xml:space="preserve"> </t>
  </si>
  <si>
    <t>2) Acquisition de la nationalité par les étrangers de la troisième génération</t>
  </si>
  <si>
    <t>3) Initiative populaire du 26.4.2002 «Services postaux pour tous»</t>
  </si>
  <si>
    <t>2) Loi sur le partenariat enregistré entre personnes du même sexe</t>
  </si>
  <si>
    <t>1) Articles de la Constitution sur la formation</t>
  </si>
  <si>
    <t xml:space="preserve">1) Arrêté fédéral du 13 juin 2008 portant sur la reconduction de la libre </t>
  </si>
  <si>
    <t>circulation et extension à la Bulgarie et à la Roumanie</t>
  </si>
  <si>
    <t>2) Arrêté fédéral du 13 juin 2008 relatif aux passeports biométriques</t>
  </si>
  <si>
    <t>2) Arrêté fédéral portant suppression de l'initiative populaire générale</t>
  </si>
  <si>
    <t xml:space="preserve">paysannes et contre les fabriques d'animaux (initiative en faveur </t>
  </si>
  <si>
    <t>des petits paysans)»</t>
  </si>
  <si>
    <t>2) Initiative populaire du 15.1.1985 «pro vitesse 130/100»</t>
  </si>
  <si>
    <t>6) Loi fédérale d'organisation judiciaire (modification du 23 juin 1989)</t>
  </si>
  <si>
    <t>4) Initiative populaire du 2.7.1987 «Trèfle» contre la construction</t>
  </si>
  <si>
    <t>3) Arrêté fédéral relatif à un article constitutionnel sur l'énergie</t>
  </si>
  <si>
    <t>4) Modification de la loi fédérale sur la circulation routière</t>
  </si>
  <si>
    <t>1) Droit de vote et d'éligibilité à l'âge de 18 ans</t>
  </si>
  <si>
    <t>1) Arrêté fédéral sur le nouveau régime des finances fédérales (TVA)</t>
  </si>
  <si>
    <t>2) Révision du code pénal militaire («projet Barras»)</t>
  </si>
  <si>
    <t xml:space="preserve">1) Initiative populaire du 30.4.1985 «pour une assurance-maladie </t>
  </si>
  <si>
    <t>financièrement supportable (initiative des caisses-maladie)»</t>
  </si>
  <si>
    <t>4) Initiative populaire du 9.10.1984 «pour la sauvegarde de nos eaux»</t>
  </si>
  <si>
    <t>3) Modification de la loi fédérale sur les indemnités dues aux membres des</t>
  </si>
  <si>
    <t>conseils législatifs (Loi sur les indemnités parlementaires)</t>
  </si>
  <si>
    <t>1) Initiative populaire du 14.12.1990 «40 places d'armes, ça suffit! L'armée</t>
  </si>
  <si>
    <t>doit aussi se soumettre à la législation sur la protection de l'environnement»</t>
  </si>
  <si>
    <t>de tâches dans le domaine du trafic aérien</t>
  </si>
  <si>
    <t xml:space="preserve">1) Arrêté fédéral sur la création d'un financement spécial en faveur </t>
  </si>
  <si>
    <t>l'AI par un relèvement temporaire des taux de la TVA</t>
  </si>
  <si>
    <t xml:space="preserve">1) Modification du 19 mars 2010 de la loi fédérale </t>
  </si>
  <si>
    <t>1) Initiative populaire du 15.02.2008 pour le renvoi</t>
  </si>
  <si>
    <t>2) Initiative populaire du 06.05.2008 pour des impôts</t>
  </si>
  <si>
    <t>1) Le nombre de cantons ayant accepté est indiqué entre () lorsque la majorité des cantons n'est pas requise. Les cantons d'Obwald, de Nidwald, de Bâle-Ville, de Bâle-Campagne, d'Appenzell Rhodes-Extérieures et d'Appenzell Rhodes-Intérieures comptent chacun pour une demi-voix. 2) Introduction du vote par correspondance généralisé dans le canton de Vaud.</t>
  </si>
  <si>
    <t>1) Initiative populaire du 23 février 2009</t>
  </si>
  <si>
    <r>
      <t xml:space="preserve">02.06.2002 </t>
    </r>
    <r>
      <rPr>
        <b/>
        <i/>
        <sz val="8"/>
        <rFont val="Arial"/>
        <family val="2"/>
      </rPr>
      <t>(2)</t>
    </r>
  </si>
  <si>
    <t>2) Loi sur le marché de l'électricité (LME)</t>
  </si>
  <si>
    <t>a) Initiative populaire du 30.10.2000 «pour le versement au fonds</t>
  </si>
  <si>
    <t>b) Contre-projet «L'or à l'AVS, aux</t>
  </si>
  <si>
    <t>c) Question subsidiaire :</t>
  </si>
  <si>
    <t>c) Question subsidiaire:</t>
  </si>
  <si>
    <t>1) Arrêté fédéral sur l'Espace économique européen (EEE)</t>
  </si>
  <si>
    <t>1) Initiative populaire du 28.2.1985 «pour une protection des exploitations</t>
  </si>
  <si>
    <t>2) Initiative populaire sur l'épargne-logement</t>
  </si>
  <si>
    <t>3) Initiative populaire «6 semaines de vacances pour tous»</t>
  </si>
  <si>
    <t>en faveur de l'utilité publique</t>
  </si>
  <si>
    <t>5) Loi fédérale du 18 mars 2011 sur la règlementation du prix du livre (LPL)</t>
  </si>
  <si>
    <t>19,5</t>
  </si>
  <si>
    <t>1,5</t>
  </si>
  <si>
    <t>2,5</t>
  </si>
  <si>
    <t>3,5</t>
  </si>
  <si>
    <t>20,5</t>
  </si>
  <si>
    <t>4,5</t>
  </si>
  <si>
    <t>6,5</t>
  </si>
  <si>
    <t>12,5</t>
  </si>
  <si>
    <t>0,5</t>
  </si>
  <si>
    <t>21,5</t>
  </si>
  <si>
    <t>5,5</t>
  </si>
  <si>
    <t>9,5</t>
  </si>
  <si>
    <t>17,5</t>
  </si>
  <si>
    <t>13,5</t>
  </si>
  <si>
    <t>17.06.2012</t>
  </si>
  <si>
    <t>3) Modification de la loi fédérale sur l'assurance-maladie (LAMal)</t>
  </si>
  <si>
    <t>(Réseaux de soins)</t>
  </si>
  <si>
    <t>1) Arrêté fédéral sur la promotion de la formation musicale des jeunes</t>
  </si>
  <si>
    <t>Source : Confédération</t>
  </si>
  <si>
    <t>4) Arrêté fédéral concernant la réglementation des jeux d'argent</t>
  </si>
  <si>
    <t>25.11.2012</t>
  </si>
  <si>
    <t>1) Loi fédérale sur les épizooties</t>
  </si>
  <si>
    <t>(21,5)</t>
  </si>
  <si>
    <t>03.03.2013</t>
  </si>
  <si>
    <t>1) Arrêté fédéral sur la politique familiale</t>
  </si>
  <si>
    <t>2) Initiative populaire contre les rémunérations abusives</t>
  </si>
  <si>
    <t>3) Modification de la loi fédérale sur l'aménagement</t>
  </si>
  <si>
    <t>09.06.2013</t>
  </si>
  <si>
    <t>2) Loi sur l'asile</t>
  </si>
  <si>
    <t>22.09.2013</t>
  </si>
  <si>
    <t>1) Abrogation du service militaire obligatoire</t>
  </si>
  <si>
    <t>2) Loi fédérale sur la lutte contre les maladies</t>
  </si>
  <si>
    <t>3) Modification de la loi fédérale sur le travail dans</t>
  </si>
  <si>
    <t>24.11.2013</t>
  </si>
  <si>
    <t>1) Initiative populaire 1:12 - Pour des salaires équitables</t>
  </si>
  <si>
    <t>2) Initiative populaire pour les familles</t>
  </si>
  <si>
    <t>3) Loi sur la vignette autoroutière</t>
  </si>
  <si>
    <t>(10)</t>
  </si>
  <si>
    <t>(22)</t>
  </si>
  <si>
    <t>1) Arrêté fédéral sur le financement et l'aménagement</t>
  </si>
  <si>
    <t>1) Arrêté fédéral concernant les soins médicaux de base</t>
  </si>
  <si>
    <t>4) Loi fédérale sur le fonds d'acquisition de l'avion de combat Gripen</t>
  </si>
  <si>
    <t>(12)</t>
  </si>
  <si>
    <t>(17,5)</t>
  </si>
  <si>
    <t>14,5</t>
  </si>
  <si>
    <t>«pour l'abolition des expériences sur animaux»</t>
  </si>
  <si>
    <t>«pour la prévention des problèmes liés au tabac»</t>
  </si>
  <si>
    <t>humain contre les techniques de reproduction artificielle</t>
  </si>
  <si>
    <t>(Initiative pour une procréation respectant la dignité humaine)»</t>
  </si>
  <si>
    <t>tournant dans le domaine de l'énergie et pour la désaffectation</t>
  </si>
  <si>
    <t>animaux (avocat des animaux)</t>
  </si>
  <si>
    <t>sur l'assurance-chômage</t>
  </si>
  <si>
    <t>des étrangers criminels</t>
  </si>
  <si>
    <t>Contre-projet du Conseil fédéral</t>
  </si>
  <si>
    <t>équitables</t>
  </si>
  <si>
    <t>«Pour la protection face à la violence des armes»</t>
  </si>
  <si>
    <t>du territoire (LAT)</t>
  </si>
  <si>
    <t>transmissibles de l'homme (Loi sur les épidémies)</t>
  </si>
  <si>
    <t>l'industrie, l'artisanal et le commerce</t>
  </si>
  <si>
    <t>de l'infrastructure ferroviaire</t>
  </si>
  <si>
    <t>(Initiative sur les salaires minimums)</t>
  </si>
  <si>
    <t>1) Arrêté fédéral : modification de l'article constitutionnel sur la procréation</t>
  </si>
  <si>
    <t xml:space="preserve">   médicalement assistée et le génie génétique dans le domaine humain</t>
  </si>
  <si>
    <t>4) Modification de la loi fédérale sur la radio et la télévision (LRTV)</t>
  </si>
  <si>
    <t>18,5</t>
  </si>
  <si>
    <t>(6,5)</t>
  </si>
  <si>
    <t>16,5</t>
  </si>
  <si>
    <t>(21)</t>
  </si>
  <si>
    <t>4) Modification de la loi fédérale sur le transit routier dans la région alpine</t>
  </si>
  <si>
    <t xml:space="preserve">   (LTRA) (Réfection du tunnel routier du Gothard)</t>
  </si>
  <si>
    <t>4) Modification de la loi fédérale sur la procréation médicalement assistée</t>
  </si>
  <si>
    <t xml:space="preserve">   (LPMA)</t>
  </si>
  <si>
    <t>5) Modification de la loi sur l'asile (LAsi)</t>
  </si>
  <si>
    <t>3) Loi fédérale sur le renseignement (LRens)</t>
  </si>
  <si>
    <t>(17)</t>
  </si>
  <si>
    <t>(24)</t>
  </si>
  <si>
    <t>(3,5)</t>
  </si>
  <si>
    <t>1) Loi du 30 septembre 2016 sur l'énergie (LEne)</t>
  </si>
  <si>
    <t xml:space="preserve">    par le biais d’un relèvement de la taxe sur la valeur ajoutée</t>
  </si>
  <si>
    <t>(9,5)</t>
  </si>
  <si>
    <t>(7,5)</t>
  </si>
  <si>
    <t xml:space="preserve">    des étrangers de la troisième génération</t>
  </si>
  <si>
    <t>1) Arrêté fédéral du concernant la naturalisation facilitée</t>
  </si>
  <si>
    <t xml:space="preserve">    et pour le trafic d'agglomération</t>
  </si>
  <si>
    <t>2) Arrêté fédéral sur la création d'un fonds pour les routes nationales</t>
  </si>
  <si>
    <t>3) Loi fédérale sur l'amélioration des conditions fiscales en vue de</t>
  </si>
  <si>
    <t xml:space="preserve">    renforcer la compétitivité du site entrepreneurial suisse (RIE III)</t>
  </si>
  <si>
    <t>1) Arrêté fédéral sur la sécurité alimentaire</t>
  </si>
  <si>
    <t>2) Arrêté fédéral sur le financement additionnel de l’AVS</t>
  </si>
  <si>
    <t>3) Loi fédérale sur la réforme de la prévoyance vieillesse 2020</t>
  </si>
  <si>
    <t>1) Arrêté fédéral concernant le nouveau régime financier 2021</t>
  </si>
  <si>
    <t>2) Loi fédérale sur les jeux d'argent (LJAr)</t>
  </si>
  <si>
    <t>1) Arrêté fédéral concernant les voies cyclables</t>
  </si>
  <si>
    <t>3) Modification de la loi fédérale sur la partie générale du droit des assurances</t>
  </si>
  <si>
    <t xml:space="preserve">    sociales (LPGA) (Base légale pour la surveillance des assurés)</t>
  </si>
  <si>
    <t>1) Loi fédérale relative à la réforme fiscale et au financement de l’AVS (RFFA)</t>
  </si>
  <si>
    <t>2) Arrêté fédéral concernant la reprise de la directive de l’UE sur les armes</t>
  </si>
  <si>
    <t xml:space="preserve">    (Développement de l’acquis de Schengen)</t>
  </si>
  <si>
    <t xml:space="preserve">    et les chemins et sentiers pédestres (Initiative vélo)</t>
  </si>
  <si>
    <t>d'un centime solaire (Initiative solaire)»</t>
  </si>
  <si>
    <t>a) Initiative populaire du 21.3.95 «pour l'introduction</t>
  </si>
  <si>
    <t>des énergies renouvelables</t>
  </si>
  <si>
    <t>b) Contre-projet: redevance pour l'encouragement</t>
  </si>
  <si>
    <t xml:space="preserve">«Droit de recours des organisations: Assez d'obstructionnisme - </t>
  </si>
  <si>
    <t xml:space="preserve">«Pour une politique raisonnable en matière de chanvre </t>
  </si>
  <si>
    <t xml:space="preserve">1) Article constitutionnel «Pour la prise en </t>
  </si>
  <si>
    <t>1) Initiative populaire «Pour en finir avec les constructions envahissantes</t>
  </si>
  <si>
    <t>2) Initiative populaire «Pour le renforcement des droits populaires</t>
  </si>
  <si>
    <t>1) Initiative populaire «Election du Conseil fédéral</t>
  </si>
  <si>
    <t>2) Initiative populaire «Pour que les pédophiles ne travaillent plus</t>
  </si>
  <si>
    <t>1) Initiative populaire «Halte aux privilèges fiscaux des millionnaires</t>
  </si>
  <si>
    <t>2) Initiative populaire «Halte à la surpopulation - Oui à la préservation</t>
  </si>
  <si>
    <t>1) Initiative populaire «Aider les Familles! Pour des allocations pour enfant</t>
  </si>
  <si>
    <t>2) Initiative populaire «Remplacer la taxe sur la valeur ajoutée</t>
  </si>
  <si>
    <t>3) Initiative populaire «Imposer les successions de plusieurs millions pour</t>
  </si>
  <si>
    <t>1) Initiative populaire «Pour le couple et la famille</t>
  </si>
  <si>
    <t>2) Initiative populaire «Pour le renvoi effectif des étrangers criminels</t>
  </si>
  <si>
    <t>1) Initiative populaire «Pour une économie durable et fondée sur</t>
  </si>
  <si>
    <t>1) Initiative populaire «Pour la sortie programmée de l'énergie nucléaire</t>
  </si>
  <si>
    <t>2) Initiative populaire «Oui à la suppression des redevances</t>
  </si>
  <si>
    <t>1) Initiative populaire «Pour une monnaie à l'abri des crises :</t>
  </si>
  <si>
    <t>2) Initiative populaire «Pour des denrées alimentaires saines et</t>
  </si>
  <si>
    <t>3) Initiative populaire «Pour la souveraineté alimentaire.</t>
  </si>
  <si>
    <t>1) Initiative populaire «Pour la dignité des animaux de rente agricoles</t>
  </si>
  <si>
    <t>2) Initiative populaire «Le droit suisse au lieu de juges étrangers</t>
  </si>
  <si>
    <t>1) Initiative populaire «Stopper le mitage – pour un développement durable</t>
  </si>
  <si>
    <t>«Pour des naturalisations démocratiques»</t>
  </si>
  <si>
    <t>«Souveraineté du peuple sans propagande gouvernementale»</t>
  </si>
  <si>
    <t>«Qualité et efficacité économique dans l'assurance-maladie»</t>
  </si>
  <si>
    <t>«Pour l'imprescriptibilité des actes de pornographie enfantine»</t>
  </si>
  <si>
    <t>2) Initiative populaire du 28.03.2006 «Pour un âge de l'AVS flexible»</t>
  </si>
  <si>
    <t>Plus de croissance pour la Suisse!»</t>
  </si>
  <si>
    <t>protégeant efficacement la jeunesse»</t>
  </si>
  <si>
    <t>compte des médecines complémentaires»</t>
  </si>
  <si>
    <t>2) Initiative populaire «Pour l'interdiction d'exporter du matériel de guerre»</t>
  </si>
  <si>
    <t>3) Initiative populaire «Contre la construction de minarets»</t>
  </si>
  <si>
    <t>des résidences secondaires»</t>
  </si>
  <si>
    <t>1) Initiative populaire «Accéder à la propriété grâce à l'épargne-logement»</t>
  </si>
  <si>
    <t>dans la politique étrangère»</t>
  </si>
  <si>
    <t>2) Initiative populaire «Sécurité du logement à la retraite»</t>
  </si>
  <si>
    <t>3) Initiative populaire «Protection contre le tabagisme passif»</t>
  </si>
  <si>
    <t>par le peuple»</t>
  </si>
  <si>
    <t>2) Initiative populaire «Financer l'avortement est une affaire privée»</t>
  </si>
  <si>
    <t>3) Initiative populaire «Contre l'immigration de masse»</t>
  </si>
  <si>
    <t>avec des enfants»</t>
  </si>
  <si>
    <t>3) Initiative populaire «Pour la protection de salaires équitables»</t>
  </si>
  <si>
    <t>1) Initiative populaire «Stop à la TVA discriminatoire pour la restauration»</t>
  </si>
  <si>
    <t>2) Initiative populaire «Pour une caisse publique d'assurance-maladie»</t>
  </si>
  <si>
    <t xml:space="preserve">   (abolition des forfaits fiscaux)»</t>
  </si>
  <si>
    <t xml:space="preserve">   durable des ressources naturelles» (Ecopop)</t>
  </si>
  <si>
    <t>3) Initiative populaire «Sauvez l'or de la Suisse (Initiative sur l'or)»</t>
  </si>
  <si>
    <t xml:space="preserve">   et des allocations de formation professionnelle exonérées de l'impôt»</t>
  </si>
  <si>
    <t xml:space="preserve">   par une taxe sur l'énergie»</t>
  </si>
  <si>
    <t>2) Initiative populaire «Initiative sur les bourses d'études»</t>
  </si>
  <si>
    <t xml:space="preserve">   financer notre AVS (Réforme de la fiscalité successorale)»</t>
  </si>
  <si>
    <t xml:space="preserve">   - Non à la pénalisation du mariage»</t>
  </si>
  <si>
    <t xml:space="preserve">   (initiative de mise en oeuvre)»</t>
  </si>
  <si>
    <t>3) Initiative populaire «Pas de spéculation sur les denrées alimentaires»</t>
  </si>
  <si>
    <t>1) Initiative populaire «En faveur du service public»</t>
  </si>
  <si>
    <t>2) Initiative populaire «Pour un revenu de base inconditionnel»</t>
  </si>
  <si>
    <t>3) Initiative populaire «Pour un financement équitable des transports»</t>
  </si>
  <si>
    <t xml:space="preserve">   (dite «vache à lait»)</t>
  </si>
  <si>
    <t xml:space="preserve">    une gestion efficiente des ressources (économie verte)»</t>
  </si>
  <si>
    <t>2) Initiative populaire «AVSplus: pour une AVS forte»</t>
  </si>
  <si>
    <t xml:space="preserve">    (Initiative «Sortir du nucléaire»)»</t>
  </si>
  <si>
    <t xml:space="preserve">    radio et télévision (suppression des redevances Billag)»</t>
  </si>
  <si>
    <t xml:space="preserve">    émission monétaire uniquement par la BNS (Monnaie pleine)»</t>
  </si>
  <si>
    <t xml:space="preserve">    produites dans des conditions équitables et écologiques»</t>
  </si>
  <si>
    <t xml:space="preserve">    L’agriculture nous concerne toutes et tous»</t>
  </si>
  <si>
    <t xml:space="preserve">    (Initiative pour les vaches à cornes)»</t>
  </si>
  <si>
    <t xml:space="preserve">    (Initiative pour l’autodétermination)»</t>
  </si>
  <si>
    <t xml:space="preserve">    du milieu bâti (Initiative contre le mitage)»</t>
  </si>
  <si>
    <t>1) Initiative populaire «Davantage de logements abordables»</t>
  </si>
  <si>
    <t>2) Modification du code pénal et du code pénal militaire</t>
  </si>
  <si>
    <t xml:space="preserve">    (Discrimination et incitation à la haine en raison de l’orientation sexuelle)</t>
  </si>
  <si>
    <t>2) Modification de la loi fédérale sur la chasse et la protection des mammifères</t>
  </si>
  <si>
    <t xml:space="preserve">    et oiseaux sauvages (Loi sur la chasse)</t>
  </si>
  <si>
    <t>3) Modification de la loi fédérale sur l’impôt direct</t>
  </si>
  <si>
    <t xml:space="preserve">    (Déduction fiscale des frais de garde des enfants par des tiers)</t>
  </si>
  <si>
    <t>4) Modification de la loi fédérale sur les allocations pour perte de gain</t>
  </si>
  <si>
    <t>5) Arrêté fédéral relatif à l'acquisition de nouveaux avions de combat</t>
  </si>
  <si>
    <t>(13)</t>
  </si>
  <si>
    <t>(2)</t>
  </si>
  <si>
    <t>1) Initiative populaire «Entreprises responsables</t>
  </si>
  <si>
    <t xml:space="preserve">    - pour protéger l'être humain et l'environnement»</t>
  </si>
  <si>
    <t>2) Initiative populaire «Pour une interdiction du financement</t>
  </si>
  <si>
    <t xml:space="preserve">    des producteurs de matériel de guerre»</t>
  </si>
  <si>
    <t>2) Loi fédérale sur les services d'identification électronique (LSIE)</t>
  </si>
  <si>
    <t>3) Arrêté fédéral portant approbation de l'Accord de partenariat économique</t>
  </si>
  <si>
    <t xml:space="preserve">    de large portée entre les États de l'AELE et l'Indonésie</t>
  </si>
  <si>
    <t>1) Initiative populaire «Pour une immigration modérée (initiative de limitation)»</t>
  </si>
  <si>
    <t xml:space="preserve">    en cas de service et de maternité («Congé paternité»)</t>
  </si>
  <si>
    <t>1) Initiative populaire «Pour une eau potable propre</t>
  </si>
  <si>
    <t xml:space="preserve">    et une alimentation saine»</t>
  </si>
  <si>
    <t>2) Initiative populaire «Pour une Suisse libre de pesticides de synthèse»</t>
  </si>
  <si>
    <t>3) Loi fédérale sur les bases légales des ordonnances du Conseil fédéral</t>
  </si>
  <si>
    <t xml:space="preserve">    visant à surmonter l’épidémie de COVID-19 (Loi COVID-19)</t>
  </si>
  <si>
    <t>4) Loi fédérale sur la réduction des émissions de gaz à effet de serre</t>
  </si>
  <si>
    <t xml:space="preserve">    (Loi sur le CO2)</t>
  </si>
  <si>
    <t>5) Loi fédérale sur les mesures policières de lutte contre le terrorisme (MPT)</t>
  </si>
  <si>
    <t>8,5</t>
  </si>
  <si>
    <t>1) Initiative populaire «Oui à l'interdiction de se dissimuler le visage»</t>
  </si>
  <si>
    <t>(4,5)</t>
  </si>
  <si>
    <t>(22,5)</t>
  </si>
  <si>
    <t>1) Initiative populaire «Alléger les impôts sur les salaires,</t>
  </si>
  <si>
    <t xml:space="preserve">    imposer équitablement le capital»</t>
  </si>
  <si>
    <t>2) Modification du code civil suisse (Mariage pour tous)</t>
  </si>
  <si>
    <t>1) Initiative populaire «Pour des soins infirmiers forts</t>
  </si>
  <si>
    <t>2) Initiative populaire «Désignation des juges fédéraux par tirage au sort</t>
  </si>
  <si>
    <t xml:space="preserve">    (initiative sur la justice)»</t>
  </si>
  <si>
    <t>3) Modification de la loi fédérale visant à surmonter l’épidémie de COVID-19</t>
  </si>
  <si>
    <t xml:space="preserve">    (loi COVID-19)</t>
  </si>
  <si>
    <t xml:space="preserve">    (initiative sur les soins infirmiers)»</t>
  </si>
  <si>
    <t>22,5</t>
  </si>
  <si>
    <t xml:space="preserve">   et humaine"</t>
  </si>
  <si>
    <t>1) Initiative populaire "Oui à l'interdiction de l'expérimentation animale</t>
  </si>
  <si>
    <t>2) Initiative populaire "Oui à la protection des enfants et des jeunes contre</t>
  </si>
  <si>
    <t xml:space="preserve">    la publicité pour le tabac (enfants et jeunes sans publicité pour le tabac)"</t>
  </si>
  <si>
    <t>3) Modification de la loi fédérale sur les droits de timbre (LT)</t>
  </si>
  <si>
    <t>4) Loi fédérale sur un train de mesures en faveur des médias</t>
  </si>
  <si>
    <t>1) Modification de la loi fédérale sur la culture et la production</t>
  </si>
  <si>
    <t xml:space="preserve">    cinématographique (Loi sur le cinéma)</t>
  </si>
  <si>
    <t>2) Modification de la loi fédérale sur la transplantation d'organes, de tissus</t>
  </si>
  <si>
    <t xml:space="preserve">    et de cellules (Loi sur la transplantation)</t>
  </si>
  <si>
    <t>3) Arrêté fédéral sur la reprise du règlement relatif au corps européen</t>
  </si>
  <si>
    <t xml:space="preserve">    de garde-frontières (développement de l'acquis de Schengen)</t>
  </si>
  <si>
    <t>4) Modification de la loi fédérale sur l’impôt anticipé (LIA)</t>
  </si>
  <si>
    <t xml:space="preserve">    (Renforcement du marché des capitaux de tiers)</t>
  </si>
  <si>
    <t>1) Initiative populaire «Non à l’élevage intensif en Suisse)»</t>
  </si>
  <si>
    <t>2) Arrêté fédéral sur le financement additionnel de l’AVS par le biais</t>
  </si>
  <si>
    <t xml:space="preserve">    d’un relèvement de la TVA</t>
  </si>
  <si>
    <t xml:space="preserve">    et survivants (LAVS) (AVS 21)</t>
  </si>
  <si>
    <t xml:space="preserve">3) Modification de la loi fédérale sur l’assurance-vieillesse </t>
  </si>
  <si>
    <t>(1)</t>
  </si>
  <si>
    <t>1) Arrêté fédéral sur une imposition particulière des grands groupes</t>
  </si>
  <si>
    <t xml:space="preserve">    d’entreprises (Projet conjoint de l'OCDE et du G20)</t>
  </si>
  <si>
    <t>2) Loi fédérale sur les objectifs en matière de protection du climat,</t>
  </si>
  <si>
    <t xml:space="preserve">    sur l’innovation et sur le renforcement de la sécurité énergétique</t>
  </si>
  <si>
    <t>3) Modification de la loi fédérale sur les bases légales des ordonnances</t>
  </si>
  <si>
    <t xml:space="preserve">    du Conseil fédéral visant à surmonter l’épidémie de COVID-19</t>
  </si>
  <si>
    <t>(13,5)</t>
  </si>
  <si>
    <t>1) Initiative populaire « Mieux vivre à la retraite</t>
  </si>
  <si>
    <t xml:space="preserve">    (initiative pour une 13e rente AVS) »</t>
  </si>
  <si>
    <t>2) Initiative populaire « Pour une prévoyance vieillesse sûre et pérenne</t>
  </si>
  <si>
    <t xml:space="preserve">    (initiative sur les rentes) »</t>
  </si>
  <si>
    <t>1) Initiative populaire « Maximum 10% du revenu pour les primes</t>
  </si>
  <si>
    <t xml:space="preserve">    d’assurance-maladie (initiative d’allégement des primes) »</t>
  </si>
  <si>
    <t>2) Initiative populaire "Pour des primes plus basses. Frein aux coûts</t>
  </si>
  <si>
    <t xml:space="preserve">    dans le système de santé (initiative pour un frein aux coûts)"</t>
  </si>
  <si>
    <t xml:space="preserve">    reposant sur des énergies renouvelables</t>
  </si>
  <si>
    <t>4) Loi fédérale relative à un approvisionnement en électricité sûr</t>
  </si>
  <si>
    <t>3) Initiative populaire «Pour la liberté et l’intégrité physique»</t>
  </si>
  <si>
    <t>7,5</t>
  </si>
  <si>
    <t>Votations fédérales, 1989-2024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</si>
</sst>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"/>
    <numFmt numFmtId="165" formatCode="0.0"/>
    <numFmt numFmtId="166" formatCode="dd/mm/yyyy;@"/>
    <numFmt numFmtId="167" formatCode="#\ ###\ ##0"/>
    <numFmt numFmtId="168" formatCode="_ * #,##0_ ;_ * \-#,##0_ ;_ * &quot;-&quot;??_ ;_ @_ "/>
  </numFmts>
  <fonts count="8" x14ac:knownFonts="1">
    <font>
      <sz val="10"/>
      <name val="Helv"/>
    </font>
    <font>
      <sz val="10"/>
      <name val="Helv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32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2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vertical="center"/>
    </xf>
    <xf numFmtId="14" fontId="5" fillId="0" borderId="0" xfId="0" quotePrefix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12" fontId="2" fillId="0" borderId="0" xfId="0" quotePrefix="1" applyNumberFormat="1" applyFont="1" applyFill="1" applyBorder="1" applyAlignment="1">
      <alignment horizontal="right" vertical="center"/>
    </xf>
    <xf numFmtId="166" fontId="5" fillId="0" borderId="0" xfId="0" quotePrefix="1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14" fontId="5" fillId="0" borderId="0" xfId="0" quotePrefix="1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vertical="center"/>
    </xf>
    <xf numFmtId="1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 indent="2"/>
    </xf>
    <xf numFmtId="165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1" fontId="2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/>
    <xf numFmtId="165" fontId="2" fillId="0" borderId="0" xfId="0" applyNumberFormat="1" applyFont="1" applyFill="1" applyBorder="1"/>
    <xf numFmtId="0" fontId="4" fillId="0" borderId="0" xfId="0" applyFont="1" applyFill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171</xdr:row>
      <xdr:rowOff>0</xdr:rowOff>
    </xdr:from>
    <xdr:to>
      <xdr:col>7</xdr:col>
      <xdr:colOff>342900</xdr:colOff>
      <xdr:row>171</xdr:row>
      <xdr:rowOff>0</xdr:rowOff>
    </xdr:to>
    <xdr:pic>
      <xdr:nvPicPr>
        <xdr:cNvPr id="11425" name="Image 2">
          <a:extLst>
            <a:ext uri="{FF2B5EF4-FFF2-40B4-BE49-F238E27FC236}">
              <a16:creationId xmlns:a16="http://schemas.microsoft.com/office/drawing/2014/main" id="{00000000-0008-0000-0000-0000A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27936825"/>
          <a:ext cx="723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523875</xdr:colOff>
      <xdr:row>171</xdr:row>
      <xdr:rowOff>0</xdr:rowOff>
    </xdr:from>
    <xdr:to>
      <xdr:col>7</xdr:col>
      <xdr:colOff>342900</xdr:colOff>
      <xdr:row>171</xdr:row>
      <xdr:rowOff>0</xdr:rowOff>
    </xdr:to>
    <xdr:pic>
      <xdr:nvPicPr>
        <xdr:cNvPr id="11426" name="Image 2">
          <a:extLst>
            <a:ext uri="{FF2B5EF4-FFF2-40B4-BE49-F238E27FC236}">
              <a16:creationId xmlns:a16="http://schemas.microsoft.com/office/drawing/2014/main" id="{00000000-0008-0000-0000-0000A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4350" y="27936825"/>
          <a:ext cx="7524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552450</xdr:colOff>
      <xdr:row>283</xdr:row>
      <xdr:rowOff>0</xdr:rowOff>
    </xdr:from>
    <xdr:to>
      <xdr:col>7</xdr:col>
      <xdr:colOff>342900</xdr:colOff>
      <xdr:row>283</xdr:row>
      <xdr:rowOff>0</xdr:rowOff>
    </xdr:to>
    <xdr:pic>
      <xdr:nvPicPr>
        <xdr:cNvPr id="11427" name="Image 2">
          <a:extLst>
            <a:ext uri="{FF2B5EF4-FFF2-40B4-BE49-F238E27FC236}">
              <a16:creationId xmlns:a16="http://schemas.microsoft.com/office/drawing/2014/main" id="{00000000-0008-0000-0000-0000A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46072425"/>
          <a:ext cx="723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523875</xdr:colOff>
      <xdr:row>283</xdr:row>
      <xdr:rowOff>0</xdr:rowOff>
    </xdr:from>
    <xdr:to>
      <xdr:col>7</xdr:col>
      <xdr:colOff>342900</xdr:colOff>
      <xdr:row>283</xdr:row>
      <xdr:rowOff>0</xdr:rowOff>
    </xdr:to>
    <xdr:pic>
      <xdr:nvPicPr>
        <xdr:cNvPr id="11428" name="Image 2">
          <a:extLst>
            <a:ext uri="{FF2B5EF4-FFF2-40B4-BE49-F238E27FC236}">
              <a16:creationId xmlns:a16="http://schemas.microsoft.com/office/drawing/2014/main" id="{00000000-0008-0000-0000-0000A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4350" y="46072425"/>
          <a:ext cx="7524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0</xdr:col>
      <xdr:colOff>1638300</xdr:colOff>
      <xdr:row>0</xdr:row>
      <xdr:rowOff>0</xdr:rowOff>
    </xdr:to>
    <xdr:pic>
      <xdr:nvPicPr>
        <xdr:cNvPr id="11429" name="Picture 2159" descr="logo_VD_stat">
          <a:extLst>
            <a:ext uri="{FF2B5EF4-FFF2-40B4-BE49-F238E27FC236}">
              <a16:creationId xmlns:a16="http://schemas.microsoft.com/office/drawing/2014/main" id="{00000000-0008-0000-0000-0000A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590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1419225</xdr:colOff>
      <xdr:row>1</xdr:row>
      <xdr:rowOff>114300</xdr:rowOff>
    </xdr:to>
    <xdr:pic>
      <xdr:nvPicPr>
        <xdr:cNvPr id="11430" name="Picture 2160">
          <a:extLst>
            <a:ext uri="{FF2B5EF4-FFF2-40B4-BE49-F238E27FC236}">
              <a16:creationId xmlns:a16="http://schemas.microsoft.com/office/drawing/2014/main" id="{00000000-0008-0000-0000-0000A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0"/>
          <a:ext cx="1400175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971"/>
  <sheetViews>
    <sheetView showGridLines="0" tabSelected="1" zoomScaleNormal="100" workbookViewId="0">
      <pane ySplit="7" topLeftCell="A943" activePane="bottomLeft" state="frozenSplit"/>
      <selection pane="bottomLeft" activeCell="A972" sqref="A972"/>
    </sheetView>
  </sheetViews>
  <sheetFormatPr baseColWidth="10" defaultColWidth="9.140625" defaultRowHeight="12.75" x14ac:dyDescent="0.2"/>
  <cols>
    <col min="1" max="1" width="64.7109375" style="8" customWidth="1"/>
    <col min="2" max="2" width="4.28515625" style="9" customWidth="1"/>
    <col min="3" max="3" width="11.85546875" style="10" customWidth="1"/>
    <col min="4" max="4" width="11.85546875" style="11" customWidth="1"/>
    <col min="5" max="6" width="10.7109375" style="10" customWidth="1"/>
    <col min="7" max="7" width="14" style="12" customWidth="1"/>
    <col min="8" max="8" width="11.28515625" style="9" customWidth="1"/>
    <col min="9" max="16384" width="9.140625" style="6"/>
  </cols>
  <sheetData>
    <row r="1" spans="1:8" s="61" customFormat="1" ht="42.95" customHeight="1" x14ac:dyDescent="0.2">
      <c r="A1" s="58"/>
      <c r="B1" s="58"/>
      <c r="C1" s="58"/>
      <c r="D1" s="59"/>
      <c r="E1" s="59"/>
      <c r="F1" s="59"/>
      <c r="G1" s="60"/>
    </row>
    <row r="2" spans="1:8" s="61" customFormat="1" ht="13.5" thickBot="1" x14ac:dyDescent="0.25">
      <c r="A2" s="62"/>
      <c r="B2" s="62"/>
      <c r="C2" s="62"/>
      <c r="D2" s="63"/>
      <c r="E2" s="63"/>
      <c r="F2" s="63"/>
      <c r="G2" s="64"/>
      <c r="H2" s="65"/>
    </row>
    <row r="3" spans="1:8" s="61" customFormat="1" ht="13.35" customHeight="1" thickTop="1" x14ac:dyDescent="0.2">
      <c r="A3" s="58"/>
      <c r="B3" s="58"/>
      <c r="C3" s="58"/>
      <c r="D3" s="59"/>
      <c r="E3" s="59"/>
      <c r="F3" s="59"/>
      <c r="G3" s="60"/>
    </row>
    <row r="4" spans="1:8" s="5" customFormat="1" ht="12" customHeight="1" x14ac:dyDescent="0.2">
      <c r="A4" s="14" t="s">
        <v>669</v>
      </c>
      <c r="B4" s="1"/>
      <c r="C4" s="2"/>
      <c r="D4" s="3"/>
      <c r="E4" s="2"/>
      <c r="F4" s="2"/>
      <c r="G4" s="4"/>
      <c r="H4" s="68" t="s">
        <v>72</v>
      </c>
    </row>
    <row r="5" spans="1:8" ht="9.9499999999999993" customHeight="1" x14ac:dyDescent="0.2">
      <c r="A5" s="14"/>
      <c r="B5" s="1"/>
      <c r="C5" s="2"/>
      <c r="D5" s="3"/>
      <c r="E5" s="2"/>
      <c r="F5" s="2"/>
      <c r="G5" s="4"/>
      <c r="H5" s="1"/>
    </row>
    <row r="6" spans="1:8" s="20" customFormat="1" ht="11.25" customHeight="1" x14ac:dyDescent="0.2">
      <c r="A6" s="15" t="s">
        <v>6</v>
      </c>
      <c r="B6" s="16"/>
      <c r="C6" s="17" t="s">
        <v>0</v>
      </c>
      <c r="D6" s="18" t="s">
        <v>317</v>
      </c>
      <c r="E6" s="17" t="s">
        <v>1</v>
      </c>
      <c r="F6" s="17" t="s">
        <v>2</v>
      </c>
      <c r="G6" s="19" t="s">
        <v>73</v>
      </c>
      <c r="H6" s="16" t="s">
        <v>3</v>
      </c>
    </row>
    <row r="7" spans="1:8" s="20" customFormat="1" ht="11.25" customHeight="1" x14ac:dyDescent="0.2">
      <c r="A7" s="15"/>
      <c r="B7" s="16"/>
      <c r="C7" s="17" t="s">
        <v>4</v>
      </c>
      <c r="D7" s="18" t="s">
        <v>5</v>
      </c>
      <c r="E7" s="17"/>
      <c r="F7" s="17"/>
      <c r="G7" s="19" t="s">
        <v>316</v>
      </c>
      <c r="H7" s="16" t="s">
        <v>45</v>
      </c>
    </row>
    <row r="8" spans="1:8" s="20" customFormat="1" ht="8.4499999999999993" customHeight="1" x14ac:dyDescent="0.2">
      <c r="A8" s="15"/>
      <c r="B8" s="16"/>
      <c r="C8" s="17"/>
      <c r="D8" s="18"/>
      <c r="E8" s="17"/>
      <c r="F8" s="17"/>
      <c r="G8" s="19"/>
      <c r="H8" s="16"/>
    </row>
    <row r="9" spans="1:8" s="5" customFormat="1" ht="12.75" customHeight="1" x14ac:dyDescent="0.2">
      <c r="A9" s="14" t="s">
        <v>14</v>
      </c>
      <c r="B9" s="1"/>
      <c r="C9" s="2"/>
      <c r="D9" s="3"/>
      <c r="E9" s="2"/>
      <c r="F9" s="2"/>
      <c r="G9" s="4"/>
      <c r="H9" s="1"/>
    </row>
    <row r="10" spans="1:8" s="5" customFormat="1" ht="12.75" customHeight="1" x14ac:dyDescent="0.2">
      <c r="A10" s="13" t="s">
        <v>411</v>
      </c>
      <c r="B10" s="1" t="s">
        <v>7</v>
      </c>
      <c r="C10" s="2">
        <v>337948</v>
      </c>
      <c r="D10" s="3">
        <v>20.3</v>
      </c>
      <c r="E10" s="2">
        <v>20196</v>
      </c>
      <c r="F10" s="2">
        <v>47492</v>
      </c>
      <c r="G10" s="4"/>
      <c r="H10" s="1"/>
    </row>
    <row r="11" spans="1:8" s="5" customFormat="1" ht="12.75" customHeight="1" x14ac:dyDescent="0.2">
      <c r="A11" s="71" t="s">
        <v>379</v>
      </c>
      <c r="B11" s="1" t="s">
        <v>8</v>
      </c>
      <c r="C11" s="2">
        <v>4302445</v>
      </c>
      <c r="D11" s="3">
        <v>36</v>
      </c>
      <c r="E11" s="2">
        <v>741747</v>
      </c>
      <c r="F11" s="2">
        <v>773718</v>
      </c>
      <c r="G11" s="1">
        <v>8</v>
      </c>
      <c r="H11" s="21" t="s">
        <v>9</v>
      </c>
    </row>
    <row r="12" spans="1:8" s="5" customFormat="1" ht="12.75" customHeight="1" x14ac:dyDescent="0.2">
      <c r="A12" s="71" t="s">
        <v>380</v>
      </c>
      <c r="B12" s="1"/>
      <c r="C12" s="2"/>
      <c r="D12" s="3"/>
      <c r="E12" s="2"/>
      <c r="F12" s="2"/>
      <c r="G12" s="1"/>
      <c r="H12" s="1"/>
    </row>
    <row r="13" spans="1:8" s="5" customFormat="1" ht="12.75" customHeight="1" x14ac:dyDescent="0.2">
      <c r="A13" s="13"/>
      <c r="B13" s="1"/>
      <c r="C13" s="2"/>
      <c r="D13" s="3"/>
      <c r="E13" s="2"/>
      <c r="F13" s="2"/>
      <c r="G13" s="1"/>
      <c r="H13" s="1"/>
    </row>
    <row r="14" spans="1:8" s="5" customFormat="1" ht="12.75" customHeight="1" x14ac:dyDescent="0.2">
      <c r="A14" s="14" t="s">
        <v>10</v>
      </c>
      <c r="B14" s="1"/>
      <c r="C14" s="2"/>
      <c r="D14" s="3"/>
      <c r="E14" s="2"/>
      <c r="F14" s="2"/>
      <c r="G14" s="1"/>
      <c r="H14" s="1"/>
    </row>
    <row r="15" spans="1:8" s="5" customFormat="1" ht="12.75" customHeight="1" x14ac:dyDescent="0.2">
      <c r="A15" s="13" t="s">
        <v>30</v>
      </c>
      <c r="B15" s="1" t="s">
        <v>7</v>
      </c>
      <c r="C15" s="2">
        <v>339212</v>
      </c>
      <c r="D15" s="3">
        <v>64.099999999999994</v>
      </c>
      <c r="E15" s="2">
        <v>74805</v>
      </c>
      <c r="F15" s="2">
        <v>139841</v>
      </c>
      <c r="G15" s="1"/>
      <c r="H15" s="1"/>
    </row>
    <row r="16" spans="1:8" s="5" customFormat="1" ht="12.75" customHeight="1" x14ac:dyDescent="0.2">
      <c r="A16" s="71" t="s">
        <v>57</v>
      </c>
      <c r="B16" s="1" t="s">
        <v>8</v>
      </c>
      <c r="C16" s="2">
        <v>4321059</v>
      </c>
      <c r="D16" s="3">
        <v>69.2</v>
      </c>
      <c r="E16" s="2">
        <v>1052442</v>
      </c>
      <c r="F16" s="2">
        <v>1904476</v>
      </c>
      <c r="G16" s="1">
        <v>2</v>
      </c>
      <c r="H16" s="21" t="s">
        <v>9</v>
      </c>
    </row>
    <row r="17" spans="1:8" s="5" customFormat="1" ht="12.75" customHeight="1" x14ac:dyDescent="0.2">
      <c r="A17" s="13" t="s">
        <v>381</v>
      </c>
      <c r="B17" s="1" t="s">
        <v>7</v>
      </c>
      <c r="C17" s="2">
        <v>339212</v>
      </c>
      <c r="D17" s="3">
        <v>64.099999999999994</v>
      </c>
      <c r="E17" s="2">
        <v>120596</v>
      </c>
      <c r="F17" s="2">
        <v>93977</v>
      </c>
      <c r="G17" s="1"/>
      <c r="H17" s="1"/>
    </row>
    <row r="18" spans="1:8" s="5" customFormat="1" ht="12.75" customHeight="1" x14ac:dyDescent="0.2">
      <c r="A18" s="13"/>
      <c r="B18" s="1" t="s">
        <v>8</v>
      </c>
      <c r="C18" s="2">
        <v>4321059</v>
      </c>
      <c r="D18" s="3">
        <v>69.2</v>
      </c>
      <c r="E18" s="2">
        <v>1126458</v>
      </c>
      <c r="F18" s="2">
        <v>1836521</v>
      </c>
      <c r="G18" s="1">
        <v>6</v>
      </c>
      <c r="H18" s="21" t="s">
        <v>9</v>
      </c>
    </row>
    <row r="19" spans="1:8" s="5" customFormat="1" ht="12.75" customHeight="1" x14ac:dyDescent="0.2">
      <c r="A19" s="13"/>
      <c r="B19" s="1"/>
      <c r="C19" s="2"/>
      <c r="D19" s="3"/>
      <c r="E19" s="2"/>
      <c r="F19" s="2"/>
      <c r="G19" s="1"/>
      <c r="H19" s="1"/>
    </row>
    <row r="20" spans="1:8" s="5" customFormat="1" ht="12.75" customHeight="1" x14ac:dyDescent="0.2">
      <c r="A20" s="14" t="s">
        <v>15</v>
      </c>
      <c r="B20" s="1"/>
      <c r="C20" s="2"/>
      <c r="D20" s="3"/>
      <c r="E20" s="2"/>
      <c r="F20" s="2"/>
      <c r="G20" s="1"/>
      <c r="H20" s="1"/>
    </row>
    <row r="21" spans="1:8" s="5" customFormat="1" ht="12.75" customHeight="1" x14ac:dyDescent="0.2">
      <c r="A21" s="13" t="s">
        <v>31</v>
      </c>
      <c r="B21" s="1" t="s">
        <v>7</v>
      </c>
      <c r="C21" s="2">
        <v>340077</v>
      </c>
      <c r="D21" s="3">
        <v>33.299999999999997</v>
      </c>
      <c r="E21" s="2">
        <v>18899</v>
      </c>
      <c r="F21" s="2">
        <v>93116</v>
      </c>
      <c r="G21" s="1"/>
      <c r="H21" s="1"/>
    </row>
    <row r="22" spans="1:8" s="5" customFormat="1" ht="12.75" customHeight="1" x14ac:dyDescent="0.2">
      <c r="A22" s="71" t="s">
        <v>58</v>
      </c>
      <c r="B22" s="1" t="s">
        <v>8</v>
      </c>
      <c r="C22" s="2">
        <v>4326360</v>
      </c>
      <c r="D22" s="3">
        <v>41.1</v>
      </c>
      <c r="E22" s="2">
        <v>500605</v>
      </c>
      <c r="F22" s="2">
        <v>1255175</v>
      </c>
      <c r="G22" s="1">
        <v>0</v>
      </c>
      <c r="H22" s="21" t="s">
        <v>9</v>
      </c>
    </row>
    <row r="23" spans="1:8" s="5" customFormat="1" ht="12.75" customHeight="1" x14ac:dyDescent="0.2">
      <c r="A23" s="13" t="s">
        <v>32</v>
      </c>
      <c r="B23" s="1" t="s">
        <v>7</v>
      </c>
      <c r="C23" s="2">
        <v>340077</v>
      </c>
      <c r="D23" s="3">
        <v>33.200000000000003</v>
      </c>
      <c r="E23" s="2">
        <v>16467</v>
      </c>
      <c r="F23" s="2">
        <v>95473</v>
      </c>
      <c r="G23" s="1"/>
      <c r="H23" s="1"/>
    </row>
    <row r="24" spans="1:8" s="5" customFormat="1" ht="12.75" customHeight="1" x14ac:dyDescent="0.2">
      <c r="A24" s="71" t="s">
        <v>59</v>
      </c>
      <c r="B24" s="1" t="s">
        <v>8</v>
      </c>
      <c r="C24" s="2">
        <v>4326360</v>
      </c>
      <c r="D24" s="3">
        <v>41.1</v>
      </c>
      <c r="E24" s="2">
        <v>571640</v>
      </c>
      <c r="F24" s="2">
        <v>1175333</v>
      </c>
      <c r="G24" s="1">
        <v>0</v>
      </c>
      <c r="H24" s="21" t="s">
        <v>9</v>
      </c>
    </row>
    <row r="25" spans="1:8" s="5" customFormat="1" ht="12.75" customHeight="1" x14ac:dyDescent="0.2">
      <c r="A25" s="13" t="s">
        <v>33</v>
      </c>
      <c r="B25" s="1" t="s">
        <v>7</v>
      </c>
      <c r="C25" s="2">
        <v>340077</v>
      </c>
      <c r="D25" s="3">
        <v>33.299999999999997</v>
      </c>
      <c r="E25" s="2">
        <v>17453</v>
      </c>
      <c r="F25" s="2">
        <v>92365</v>
      </c>
      <c r="G25" s="1"/>
      <c r="H25" s="1"/>
    </row>
    <row r="26" spans="1:8" s="5" customFormat="1" ht="12.75" customHeight="1" x14ac:dyDescent="0.2">
      <c r="A26" s="71" t="s">
        <v>60</v>
      </c>
      <c r="B26" s="1" t="s">
        <v>8</v>
      </c>
      <c r="C26" s="2">
        <v>4326360</v>
      </c>
      <c r="D26" s="3">
        <v>41.1</v>
      </c>
      <c r="E26" s="2">
        <v>547353</v>
      </c>
      <c r="F26" s="2">
        <v>1197678</v>
      </c>
      <c r="G26" s="1">
        <v>0</v>
      </c>
      <c r="H26" s="21" t="s">
        <v>9</v>
      </c>
    </row>
    <row r="27" spans="1:8" s="5" customFormat="1" ht="12.75" customHeight="1" x14ac:dyDescent="0.2">
      <c r="A27" s="13" t="s">
        <v>383</v>
      </c>
      <c r="B27" s="1" t="s">
        <v>7</v>
      </c>
      <c r="C27" s="2">
        <v>340077</v>
      </c>
      <c r="D27" s="3">
        <v>33.200000000000003</v>
      </c>
      <c r="E27" s="2">
        <v>16889</v>
      </c>
      <c r="F27" s="2">
        <v>93500</v>
      </c>
      <c r="G27" s="1"/>
      <c r="H27" s="1"/>
    </row>
    <row r="28" spans="1:8" s="5" customFormat="1" ht="12.75" customHeight="1" x14ac:dyDescent="0.2">
      <c r="A28" s="71" t="s">
        <v>51</v>
      </c>
      <c r="B28" s="1" t="s">
        <v>8</v>
      </c>
      <c r="C28" s="2">
        <v>4326360</v>
      </c>
      <c r="D28" s="3">
        <v>41.1</v>
      </c>
      <c r="E28" s="2">
        <v>592231</v>
      </c>
      <c r="F28" s="2">
        <v>1147434</v>
      </c>
      <c r="G28" s="1">
        <v>0</v>
      </c>
      <c r="H28" s="21" t="s">
        <v>9</v>
      </c>
    </row>
    <row r="29" spans="1:8" s="5" customFormat="1" ht="12.75" customHeight="1" x14ac:dyDescent="0.2">
      <c r="A29" s="13" t="s">
        <v>34</v>
      </c>
      <c r="B29" s="1" t="s">
        <v>7</v>
      </c>
      <c r="C29" s="2">
        <v>340077</v>
      </c>
      <c r="D29" s="3">
        <v>33.200000000000003</v>
      </c>
      <c r="E29" s="2">
        <v>69462</v>
      </c>
      <c r="F29" s="2">
        <v>36471</v>
      </c>
      <c r="G29" s="1"/>
      <c r="H29" s="1"/>
    </row>
    <row r="30" spans="1:8" s="5" customFormat="1" ht="12.75" customHeight="1" x14ac:dyDescent="0.2">
      <c r="A30" s="13"/>
      <c r="B30" s="1" t="s">
        <v>8</v>
      </c>
      <c r="C30" s="2">
        <v>4326360</v>
      </c>
      <c r="D30" s="3">
        <v>40.799999999999997</v>
      </c>
      <c r="E30" s="2">
        <v>771186</v>
      </c>
      <c r="F30" s="2">
        <v>881601</v>
      </c>
      <c r="G30" s="1" t="str">
        <f>"(11)"</f>
        <v>(11)</v>
      </c>
      <c r="H30" s="1" t="s">
        <v>9</v>
      </c>
    </row>
    <row r="31" spans="1:8" s="5" customFormat="1" ht="12.75" customHeight="1" x14ac:dyDescent="0.2">
      <c r="A31" s="13" t="s">
        <v>382</v>
      </c>
      <c r="B31" s="1" t="s">
        <v>7</v>
      </c>
      <c r="C31" s="2">
        <v>340077</v>
      </c>
      <c r="D31" s="3">
        <v>33.200000000000003</v>
      </c>
      <c r="E31" s="2">
        <v>56327</v>
      </c>
      <c r="F31" s="2">
        <v>49091</v>
      </c>
      <c r="G31" s="1"/>
      <c r="H31" s="1"/>
    </row>
    <row r="32" spans="1:8" s="5" customFormat="1" ht="12.75" customHeight="1" x14ac:dyDescent="0.2">
      <c r="A32" s="13"/>
      <c r="B32" s="1" t="s">
        <v>8</v>
      </c>
      <c r="C32" s="2">
        <v>4326360</v>
      </c>
      <c r="D32" s="3">
        <v>40.700000000000003</v>
      </c>
      <c r="E32" s="2">
        <v>775870</v>
      </c>
      <c r="F32" s="2">
        <v>862524</v>
      </c>
      <c r="G32" s="1" t="str">
        <f>"(7)"</f>
        <v>(7)</v>
      </c>
      <c r="H32" s="21" t="s">
        <v>9</v>
      </c>
    </row>
    <row r="33" spans="1:8" s="5" customFormat="1" ht="12.75" customHeight="1" x14ac:dyDescent="0.2">
      <c r="A33" s="13"/>
      <c r="B33" s="1"/>
      <c r="C33" s="2"/>
      <c r="D33" s="3"/>
      <c r="E33" s="2"/>
      <c r="F33" s="2"/>
      <c r="G33" s="1"/>
      <c r="H33" s="1"/>
    </row>
    <row r="34" spans="1:8" s="5" customFormat="1" ht="12.75" customHeight="1" x14ac:dyDescent="0.2">
      <c r="A34" s="14" t="s">
        <v>16</v>
      </c>
      <c r="B34" s="1"/>
      <c r="C34" s="2"/>
      <c r="D34" s="3"/>
      <c r="E34" s="2"/>
      <c r="F34" s="2"/>
      <c r="G34" s="1"/>
      <c r="H34" s="22"/>
    </row>
    <row r="35" spans="1:8" s="5" customFormat="1" ht="12.75" customHeight="1" x14ac:dyDescent="0.2">
      <c r="A35" s="13" t="s">
        <v>35</v>
      </c>
      <c r="B35" s="22" t="s">
        <v>7</v>
      </c>
      <c r="C35" s="2">
        <v>342326</v>
      </c>
      <c r="D35" s="3">
        <v>30.4</v>
      </c>
      <c r="E35" s="2">
        <v>52308</v>
      </c>
      <c r="F35" s="23">
        <v>50429</v>
      </c>
      <c r="G35" s="1"/>
      <c r="H35" s="1"/>
    </row>
    <row r="36" spans="1:8" s="5" customFormat="1" ht="12.75" customHeight="1" x14ac:dyDescent="0.2">
      <c r="A36" s="71" t="s">
        <v>61</v>
      </c>
      <c r="B36" s="22" t="s">
        <v>8</v>
      </c>
      <c r="C36" s="2">
        <v>4345490</v>
      </c>
      <c r="D36" s="3">
        <v>40.4</v>
      </c>
      <c r="E36" s="2">
        <v>816289</v>
      </c>
      <c r="F36" s="23">
        <v>915739</v>
      </c>
      <c r="G36" s="1">
        <v>7</v>
      </c>
      <c r="H36" s="21" t="s">
        <v>9</v>
      </c>
    </row>
    <row r="37" spans="1:8" s="5" customFormat="1" ht="12.75" customHeight="1" x14ac:dyDescent="0.2">
      <c r="A37" s="13" t="s">
        <v>36</v>
      </c>
      <c r="B37" s="22" t="s">
        <v>7</v>
      </c>
      <c r="C37" s="2">
        <v>342326</v>
      </c>
      <c r="D37" s="3">
        <v>30.4</v>
      </c>
      <c r="E37" s="2">
        <v>55888</v>
      </c>
      <c r="F37" s="23">
        <v>46942</v>
      </c>
      <c r="G37" s="1"/>
      <c r="H37" s="1"/>
    </row>
    <row r="38" spans="1:8" s="5" customFormat="1" ht="12.75" customHeight="1" x14ac:dyDescent="0.2">
      <c r="A38" s="71" t="s">
        <v>62</v>
      </c>
      <c r="B38" s="22" t="s">
        <v>8</v>
      </c>
      <c r="C38" s="2">
        <v>4345490</v>
      </c>
      <c r="D38" s="3">
        <v>40.4</v>
      </c>
      <c r="E38" s="2">
        <v>946077</v>
      </c>
      <c r="F38" s="23">
        <v>789209</v>
      </c>
      <c r="G38" s="75" t="s">
        <v>416</v>
      </c>
      <c r="H38" s="1" t="s">
        <v>11</v>
      </c>
    </row>
    <row r="39" spans="1:8" s="5" customFormat="1" ht="12.75" customHeight="1" x14ac:dyDescent="0.2">
      <c r="A39" s="13" t="s">
        <v>384</v>
      </c>
      <c r="B39" s="22" t="s">
        <v>7</v>
      </c>
      <c r="C39" s="2">
        <v>342326</v>
      </c>
      <c r="D39" s="3">
        <v>30.4</v>
      </c>
      <c r="E39" s="2">
        <v>67044</v>
      </c>
      <c r="F39" s="23">
        <v>33260</v>
      </c>
      <c r="G39" s="1"/>
      <c r="H39" s="1"/>
    </row>
    <row r="40" spans="1:8" s="5" customFormat="1" ht="12.75" customHeight="1" x14ac:dyDescent="0.2">
      <c r="A40" s="13"/>
      <c r="B40" s="22" t="s">
        <v>8</v>
      </c>
      <c r="C40" s="2">
        <v>4345490</v>
      </c>
      <c r="D40" s="3">
        <v>40.299999999999997</v>
      </c>
      <c r="E40" s="2">
        <v>1214925</v>
      </c>
      <c r="F40" s="23">
        <v>493841</v>
      </c>
      <c r="G40" s="1">
        <v>23</v>
      </c>
      <c r="H40" s="1" t="s">
        <v>11</v>
      </c>
    </row>
    <row r="41" spans="1:8" s="5" customFormat="1" ht="12.75" customHeight="1" x14ac:dyDescent="0.2">
      <c r="A41" s="13" t="s">
        <v>385</v>
      </c>
      <c r="B41" s="22" t="s">
        <v>7</v>
      </c>
      <c r="C41" s="2">
        <v>342326</v>
      </c>
      <c r="D41" s="3">
        <v>30.4</v>
      </c>
      <c r="E41" s="2">
        <v>70270</v>
      </c>
      <c r="F41" s="23">
        <v>29243</v>
      </c>
      <c r="G41" s="1"/>
      <c r="H41" s="1"/>
    </row>
    <row r="42" spans="1:8" s="5" customFormat="1" ht="12.75" customHeight="1" x14ac:dyDescent="0.2">
      <c r="A42" s="13"/>
      <c r="B42" s="22" t="s">
        <v>8</v>
      </c>
      <c r="C42" s="2">
        <v>4345490</v>
      </c>
      <c r="D42" s="3">
        <v>40.299999999999997</v>
      </c>
      <c r="E42" s="2">
        <v>1702672</v>
      </c>
      <c r="F42" s="23">
        <v>899051</v>
      </c>
      <c r="G42" s="1" t="str">
        <f>"(15)"</f>
        <v>(15)</v>
      </c>
      <c r="H42" s="1" t="s">
        <v>11</v>
      </c>
    </row>
    <row r="43" spans="1:8" s="5" customFormat="1" ht="12.75" customHeight="1" x14ac:dyDescent="0.2">
      <c r="A43" s="13"/>
      <c r="B43" s="1"/>
      <c r="C43" s="2"/>
      <c r="D43" s="3"/>
      <c r="E43" s="2"/>
      <c r="F43" s="2"/>
      <c r="G43" s="1"/>
      <c r="H43" s="1"/>
    </row>
    <row r="44" spans="1:8" s="5" customFormat="1" ht="12.75" customHeight="1" x14ac:dyDescent="0.2">
      <c r="A44" s="14" t="s">
        <v>17</v>
      </c>
      <c r="B44" s="1"/>
      <c r="C44" s="2"/>
      <c r="D44" s="3"/>
      <c r="E44" s="2"/>
      <c r="F44" s="23"/>
      <c r="G44" s="1"/>
      <c r="H44" s="1"/>
    </row>
    <row r="45" spans="1:8" s="5" customFormat="1" ht="12.75" customHeight="1" x14ac:dyDescent="0.2">
      <c r="A45" s="13" t="s">
        <v>386</v>
      </c>
      <c r="B45" s="1" t="s">
        <v>7</v>
      </c>
      <c r="C45" s="2">
        <v>342729</v>
      </c>
      <c r="D45" s="3">
        <v>22.5</v>
      </c>
      <c r="E45" s="2">
        <v>61795</v>
      </c>
      <c r="F45" s="23">
        <v>14895</v>
      </c>
      <c r="G45" s="1"/>
      <c r="H45" s="1"/>
    </row>
    <row r="46" spans="1:8" s="5" customFormat="1" ht="12.75" customHeight="1" x14ac:dyDescent="0.2">
      <c r="A46" s="13"/>
      <c r="B46" s="1" t="s">
        <v>8</v>
      </c>
      <c r="C46" s="2">
        <v>4349841</v>
      </c>
      <c r="D46" s="3">
        <v>31.3</v>
      </c>
      <c r="E46" s="2">
        <v>981422</v>
      </c>
      <c r="F46" s="23">
        <v>367641</v>
      </c>
      <c r="G46" s="1">
        <v>23</v>
      </c>
      <c r="H46" s="1" t="s">
        <v>11</v>
      </c>
    </row>
    <row r="47" spans="1:8" s="5" customFormat="1" ht="12.75" customHeight="1" x14ac:dyDescent="0.2">
      <c r="A47" s="13" t="s">
        <v>37</v>
      </c>
      <c r="B47" s="1" t="s">
        <v>7</v>
      </c>
      <c r="C47" s="2">
        <v>342729</v>
      </c>
      <c r="D47" s="3">
        <v>22.5</v>
      </c>
      <c r="E47" s="2">
        <v>22902</v>
      </c>
      <c r="F47" s="23">
        <v>53210</v>
      </c>
      <c r="G47" s="1"/>
      <c r="H47" s="1"/>
    </row>
    <row r="48" spans="1:8" s="5" customFormat="1" ht="12.75" customHeight="1" x14ac:dyDescent="0.2">
      <c r="A48" s="71" t="s">
        <v>52</v>
      </c>
      <c r="B48" s="1" t="s">
        <v>8</v>
      </c>
      <c r="C48" s="2">
        <v>4349841</v>
      </c>
      <c r="D48" s="3">
        <v>31.2</v>
      </c>
      <c r="E48" s="2">
        <v>496645</v>
      </c>
      <c r="F48" s="23">
        <v>840374</v>
      </c>
      <c r="G48" s="75" t="s">
        <v>417</v>
      </c>
      <c r="H48" s="21" t="s">
        <v>9</v>
      </c>
    </row>
    <row r="49" spans="1:8" s="5" customFormat="1" ht="12.75" customHeight="1" x14ac:dyDescent="0.2">
      <c r="A49" s="13"/>
      <c r="B49" s="1"/>
      <c r="C49" s="2"/>
      <c r="D49" s="3"/>
      <c r="E49" s="2"/>
      <c r="F49" s="23"/>
      <c r="G49" s="1"/>
      <c r="H49" s="1"/>
    </row>
    <row r="50" spans="1:8" s="5" customFormat="1" ht="12.75" customHeight="1" x14ac:dyDescent="0.2">
      <c r="A50" s="14" t="s">
        <v>18</v>
      </c>
      <c r="B50" s="1"/>
      <c r="C50" s="2"/>
      <c r="D50" s="3"/>
      <c r="E50" s="2"/>
      <c r="F50" s="23"/>
      <c r="G50" s="1"/>
      <c r="H50" s="1"/>
    </row>
    <row r="51" spans="1:8" s="5" customFormat="1" ht="12.75" customHeight="1" x14ac:dyDescent="0.2">
      <c r="A51" s="13" t="s">
        <v>387</v>
      </c>
      <c r="B51" s="1" t="s">
        <v>7</v>
      </c>
      <c r="C51" s="2">
        <v>354084</v>
      </c>
      <c r="D51" s="3">
        <v>27.7</v>
      </c>
      <c r="E51" s="2">
        <v>34601</v>
      </c>
      <c r="F51" s="23">
        <v>61406</v>
      </c>
      <c r="G51" s="1"/>
      <c r="H51" s="1"/>
    </row>
    <row r="52" spans="1:8" s="5" customFormat="1" ht="12.75" customHeight="1" x14ac:dyDescent="0.2">
      <c r="A52" s="13"/>
      <c r="B52" s="1" t="s">
        <v>8</v>
      </c>
      <c r="C52" s="2">
        <v>4498883</v>
      </c>
      <c r="D52" s="3">
        <v>33.299999999999997</v>
      </c>
      <c r="E52" s="2">
        <v>664304</v>
      </c>
      <c r="F52" s="23">
        <v>790948</v>
      </c>
      <c r="G52" s="75" t="s">
        <v>418</v>
      </c>
      <c r="H52" s="21" t="s">
        <v>9</v>
      </c>
    </row>
    <row r="53" spans="1:8" s="5" customFormat="1" ht="12.75" customHeight="1" x14ac:dyDescent="0.2">
      <c r="A53" s="13" t="s">
        <v>388</v>
      </c>
      <c r="B53" s="1" t="s">
        <v>7</v>
      </c>
      <c r="C53" s="2">
        <v>354084</v>
      </c>
      <c r="D53" s="3">
        <v>27.7</v>
      </c>
      <c r="E53" s="2">
        <v>48940</v>
      </c>
      <c r="F53" s="23">
        <v>47151</v>
      </c>
      <c r="G53" s="1"/>
      <c r="H53" s="1"/>
    </row>
    <row r="54" spans="1:8" s="5" customFormat="1" ht="12.75" customHeight="1" x14ac:dyDescent="0.2">
      <c r="A54" s="13"/>
      <c r="B54" s="1" t="s">
        <v>8</v>
      </c>
      <c r="C54" s="2">
        <v>4498883</v>
      </c>
      <c r="D54" s="3">
        <v>33.299999999999997</v>
      </c>
      <c r="E54" s="2">
        <v>817428</v>
      </c>
      <c r="F54" s="23">
        <v>650634</v>
      </c>
      <c r="G54" s="1" t="str">
        <f>"(19)"</f>
        <v>(19)</v>
      </c>
      <c r="H54" s="21" t="s">
        <v>9</v>
      </c>
    </row>
    <row r="55" spans="1:8" s="5" customFormat="1" ht="12.75" customHeight="1" x14ac:dyDescent="0.2">
      <c r="A55" s="13"/>
      <c r="B55" s="1"/>
      <c r="C55" s="2"/>
      <c r="D55" s="3"/>
      <c r="E55" s="2"/>
      <c r="F55" s="2"/>
      <c r="G55" s="1"/>
      <c r="H55" s="1"/>
    </row>
    <row r="56" spans="1:8" s="5" customFormat="1" ht="12.75" customHeight="1" x14ac:dyDescent="0.2">
      <c r="A56" s="14" t="s">
        <v>19</v>
      </c>
      <c r="B56" s="1"/>
      <c r="C56" s="2"/>
      <c r="D56" s="3"/>
      <c r="E56" s="2"/>
      <c r="F56" s="2"/>
      <c r="G56" s="1"/>
      <c r="H56" s="1"/>
    </row>
    <row r="57" spans="1:8" s="5" customFormat="1" ht="12.75" customHeight="1" x14ac:dyDescent="0.2">
      <c r="A57" s="13" t="s">
        <v>389</v>
      </c>
      <c r="B57" s="1" t="s">
        <v>7</v>
      </c>
      <c r="C57" s="2">
        <v>355665</v>
      </c>
      <c r="D57" s="3">
        <v>34.4</v>
      </c>
      <c r="E57" s="23">
        <v>37723</v>
      </c>
      <c r="F57" s="23">
        <v>83058</v>
      </c>
      <c r="G57" s="1"/>
      <c r="H57" s="1"/>
    </row>
    <row r="58" spans="1:8" s="5" customFormat="1" ht="12.75" customHeight="1" x14ac:dyDescent="0.2">
      <c r="A58" s="71" t="s">
        <v>390</v>
      </c>
      <c r="B58" s="1" t="s">
        <v>8</v>
      </c>
      <c r="C58" s="2">
        <v>4515485</v>
      </c>
      <c r="D58" s="3">
        <v>44.4</v>
      </c>
      <c r="E58" s="23">
        <v>772995</v>
      </c>
      <c r="F58" s="23">
        <v>1195550</v>
      </c>
      <c r="G58" s="1">
        <v>1</v>
      </c>
      <c r="H58" s="21" t="s">
        <v>9</v>
      </c>
    </row>
    <row r="59" spans="1:8" s="5" customFormat="1" ht="12.75" customHeight="1" x14ac:dyDescent="0.2">
      <c r="A59" s="13" t="s">
        <v>38</v>
      </c>
      <c r="B59" s="1" t="s">
        <v>7</v>
      </c>
      <c r="C59" s="2">
        <v>355665</v>
      </c>
      <c r="D59" s="1">
        <v>34.5</v>
      </c>
      <c r="E59" s="23">
        <v>38773</v>
      </c>
      <c r="F59" s="23">
        <v>82393</v>
      </c>
      <c r="G59" s="1"/>
      <c r="H59" s="1"/>
    </row>
    <row r="60" spans="1:8" s="5" customFormat="1" ht="12.75" customHeight="1" x14ac:dyDescent="0.2">
      <c r="A60" s="71" t="s">
        <v>63</v>
      </c>
      <c r="B60" s="1" t="s">
        <v>8</v>
      </c>
      <c r="C60" s="2">
        <v>4515485</v>
      </c>
      <c r="D60" s="1">
        <v>44.5</v>
      </c>
      <c r="E60" s="23">
        <v>864898</v>
      </c>
      <c r="F60" s="23">
        <v>1117236</v>
      </c>
      <c r="G60" s="75" t="s">
        <v>419</v>
      </c>
      <c r="H60" s="21" t="s">
        <v>9</v>
      </c>
    </row>
    <row r="61" spans="1:8" s="5" customFormat="1" ht="12.75" customHeight="1" x14ac:dyDescent="0.2">
      <c r="A61" s="71" t="s">
        <v>64</v>
      </c>
      <c r="C61" s="2"/>
      <c r="D61" s="3"/>
      <c r="E61" s="2"/>
      <c r="F61" s="2"/>
      <c r="G61" s="1"/>
      <c r="H61" s="1"/>
    </row>
    <row r="62" spans="1:8" s="5" customFormat="1" ht="12.75" customHeight="1" x14ac:dyDescent="0.2">
      <c r="A62" s="13"/>
      <c r="B62" s="1"/>
      <c r="C62" s="2"/>
      <c r="D62" s="3"/>
      <c r="E62" s="2"/>
      <c r="F62" s="2"/>
      <c r="G62" s="1"/>
      <c r="H62" s="1"/>
    </row>
    <row r="63" spans="1:8" s="5" customFormat="1" ht="12.75" customHeight="1" x14ac:dyDescent="0.2">
      <c r="A63" s="14" t="s">
        <v>20</v>
      </c>
      <c r="B63" s="1"/>
      <c r="C63" s="2"/>
      <c r="D63" s="3"/>
      <c r="E63" s="2"/>
      <c r="F63" s="2"/>
      <c r="G63" s="1"/>
      <c r="H63" s="1"/>
    </row>
    <row r="64" spans="1:8" s="5" customFormat="1" ht="12.75" customHeight="1" x14ac:dyDescent="0.2">
      <c r="A64" s="13" t="s">
        <v>65</v>
      </c>
      <c r="B64" s="1" t="s">
        <v>7</v>
      </c>
      <c r="C64" s="2">
        <v>356284</v>
      </c>
      <c r="D64" s="1">
        <v>30.6</v>
      </c>
      <c r="E64" s="23">
        <v>73364</v>
      </c>
      <c r="F64" s="23">
        <v>30116</v>
      </c>
      <c r="G64" s="1"/>
      <c r="H64" s="1"/>
    </row>
    <row r="65" spans="1:8" s="5" customFormat="1" ht="12.75" customHeight="1" x14ac:dyDescent="0.2">
      <c r="A65" s="71" t="s">
        <v>12</v>
      </c>
      <c r="B65" s="1" t="s">
        <v>8</v>
      </c>
      <c r="C65" s="2">
        <v>4516994</v>
      </c>
      <c r="D65" s="1">
        <v>38.799999999999997</v>
      </c>
      <c r="E65" s="23">
        <v>923685</v>
      </c>
      <c r="F65" s="23">
        <v>730553</v>
      </c>
      <c r="G65" s="1" t="str">
        <f>"(18,5)"</f>
        <v>(18,5)</v>
      </c>
      <c r="H65" s="1" t="s">
        <v>11</v>
      </c>
    </row>
    <row r="66" spans="1:8" s="5" customFormat="1" ht="12.75" customHeight="1" x14ac:dyDescent="0.2">
      <c r="A66" s="13" t="s">
        <v>66</v>
      </c>
      <c r="B66" s="1" t="s">
        <v>7</v>
      </c>
      <c r="C66" s="2">
        <v>356284</v>
      </c>
      <c r="D66" s="1">
        <v>30.6</v>
      </c>
      <c r="E66" s="23">
        <v>73177</v>
      </c>
      <c r="F66" s="23">
        <v>29940</v>
      </c>
      <c r="G66" s="1"/>
      <c r="H66" s="1"/>
    </row>
    <row r="67" spans="1:8" s="5" customFormat="1" ht="12.75" customHeight="1" x14ac:dyDescent="0.2">
      <c r="A67" s="71" t="s">
        <v>12</v>
      </c>
      <c r="B67" s="1" t="s">
        <v>8</v>
      </c>
      <c r="C67" s="2">
        <v>4516994</v>
      </c>
      <c r="D67" s="1">
        <v>38.799999999999997</v>
      </c>
      <c r="E67" s="23">
        <v>929929</v>
      </c>
      <c r="F67" s="23">
        <v>718254</v>
      </c>
      <c r="G67" s="1" t="str">
        <f>"(18,5)"</f>
        <v>(18,5)</v>
      </c>
      <c r="H67" s="1" t="s">
        <v>11</v>
      </c>
    </row>
    <row r="68" spans="1:8" s="5" customFormat="1" ht="12.75" customHeight="1" x14ac:dyDescent="0.2">
      <c r="A68" s="13" t="s">
        <v>321</v>
      </c>
      <c r="B68" s="1" t="s">
        <v>7</v>
      </c>
      <c r="C68" s="2">
        <v>356284</v>
      </c>
      <c r="D68" s="1">
        <v>30.6</v>
      </c>
      <c r="E68" s="23">
        <v>58286</v>
      </c>
      <c r="F68" s="23">
        <v>48486</v>
      </c>
      <c r="G68" s="1"/>
      <c r="H68" s="1"/>
    </row>
    <row r="69" spans="1:8" s="5" customFormat="1" ht="12.75" customHeight="1" x14ac:dyDescent="0.2">
      <c r="A69" s="13"/>
      <c r="B69" s="1" t="s">
        <v>8</v>
      </c>
      <c r="C69" s="2">
        <v>4516994</v>
      </c>
      <c r="D69" s="1">
        <v>39.200000000000003</v>
      </c>
      <c r="E69" s="23">
        <v>1151706</v>
      </c>
      <c r="F69" s="23">
        <v>591240</v>
      </c>
      <c r="G69" s="1" t="str">
        <f>"(18,5)"</f>
        <v>(18,5)</v>
      </c>
      <c r="H69" s="1" t="s">
        <v>11</v>
      </c>
    </row>
    <row r="70" spans="1:8" s="5" customFormat="1" ht="12.75" customHeight="1" x14ac:dyDescent="0.2">
      <c r="A70" s="13" t="s">
        <v>391</v>
      </c>
      <c r="B70" s="1" t="s">
        <v>7</v>
      </c>
      <c r="C70" s="2">
        <v>356284</v>
      </c>
      <c r="D70" s="1">
        <v>30.6</v>
      </c>
      <c r="E70" s="23">
        <v>30549</v>
      </c>
      <c r="F70" s="23">
        <v>75994</v>
      </c>
      <c r="G70" s="1"/>
      <c r="H70" s="1"/>
    </row>
    <row r="71" spans="1:8" s="5" customFormat="1" ht="12.75" customHeight="1" x14ac:dyDescent="0.2">
      <c r="A71" s="13"/>
      <c r="B71" s="1" t="s">
        <v>8</v>
      </c>
      <c r="C71" s="2">
        <v>4516994</v>
      </c>
      <c r="D71" s="1">
        <v>39.200000000000003</v>
      </c>
      <c r="E71" s="23">
        <v>644083</v>
      </c>
      <c r="F71" s="23">
        <v>1093987</v>
      </c>
      <c r="G71" s="1">
        <v>0</v>
      </c>
      <c r="H71" s="21" t="s">
        <v>9</v>
      </c>
    </row>
    <row r="72" spans="1:8" s="5" customFormat="1" ht="12.75" customHeight="1" x14ac:dyDescent="0.2">
      <c r="A72" s="13" t="s">
        <v>67</v>
      </c>
      <c r="B72" s="1" t="s">
        <v>7</v>
      </c>
      <c r="C72" s="2">
        <v>356284</v>
      </c>
      <c r="D72" s="1">
        <v>30.6</v>
      </c>
      <c r="E72" s="23">
        <v>70123</v>
      </c>
      <c r="F72" s="23">
        <v>34841</v>
      </c>
      <c r="G72" s="1"/>
      <c r="H72" s="1"/>
    </row>
    <row r="73" spans="1:8" s="5" customFormat="1" ht="12.75" customHeight="1" x14ac:dyDescent="0.2">
      <c r="A73" s="71" t="s">
        <v>68</v>
      </c>
      <c r="B73" s="1" t="s">
        <v>8</v>
      </c>
      <c r="C73" s="2">
        <v>4516994</v>
      </c>
      <c r="D73" s="1">
        <v>39.200000000000003</v>
      </c>
      <c r="E73" s="23">
        <v>1271052</v>
      </c>
      <c r="F73" s="23">
        <v>450635</v>
      </c>
      <c r="G73" s="1">
        <v>22</v>
      </c>
      <c r="H73" s="1" t="s">
        <v>11</v>
      </c>
    </row>
    <row r="74" spans="1:8" s="5" customFormat="1" ht="12.75" customHeight="1" x14ac:dyDescent="0.2">
      <c r="A74" s="13" t="s">
        <v>69</v>
      </c>
      <c r="B74" s="1" t="s">
        <v>7</v>
      </c>
      <c r="C74" s="2">
        <v>356284</v>
      </c>
      <c r="D74" s="1">
        <v>30.6</v>
      </c>
      <c r="E74" s="23">
        <v>76595</v>
      </c>
      <c r="F74" s="23">
        <v>30782</v>
      </c>
      <c r="G74" s="1"/>
      <c r="H74" s="1"/>
    </row>
    <row r="75" spans="1:8" s="5" customFormat="1" ht="12.75" customHeight="1" x14ac:dyDescent="0.2">
      <c r="A75" s="71" t="s">
        <v>70</v>
      </c>
      <c r="B75" s="1" t="s">
        <v>8</v>
      </c>
      <c r="C75" s="2">
        <v>4516994</v>
      </c>
      <c r="D75" s="1">
        <v>39.200000000000003</v>
      </c>
      <c r="E75" s="23">
        <v>1442263</v>
      </c>
      <c r="F75" s="23">
        <v>305441</v>
      </c>
      <c r="G75" s="1">
        <v>23</v>
      </c>
      <c r="H75" s="1" t="s">
        <v>11</v>
      </c>
    </row>
    <row r="76" spans="1:8" s="5" customFormat="1" ht="12.75" customHeight="1" x14ac:dyDescent="0.2">
      <c r="A76" s="13" t="s">
        <v>74</v>
      </c>
      <c r="B76" s="1" t="s">
        <v>7</v>
      </c>
      <c r="C76" s="2">
        <v>356284</v>
      </c>
      <c r="D76" s="1">
        <v>30.6</v>
      </c>
      <c r="E76" s="23">
        <v>74575</v>
      </c>
      <c r="F76" s="23">
        <v>30723</v>
      </c>
      <c r="G76" s="1"/>
      <c r="H76" s="1"/>
    </row>
    <row r="77" spans="1:8" s="5" customFormat="1" ht="12.75" customHeight="1" x14ac:dyDescent="0.2">
      <c r="A77" s="71" t="s">
        <v>46</v>
      </c>
      <c r="B77" s="1" t="s">
        <v>8</v>
      </c>
      <c r="C77" s="2">
        <v>4516994</v>
      </c>
      <c r="D77" s="1">
        <v>39.200000000000003</v>
      </c>
      <c r="E77" s="23">
        <v>1255604</v>
      </c>
      <c r="F77" s="23">
        <v>461723</v>
      </c>
      <c r="G77" s="1" t="str">
        <f>"(22)"</f>
        <v>(22)</v>
      </c>
      <c r="H77" s="1" t="s">
        <v>11</v>
      </c>
    </row>
    <row r="78" spans="1:8" s="5" customFormat="1" ht="12.75" customHeight="1" x14ac:dyDescent="0.2">
      <c r="B78" s="2"/>
      <c r="C78" s="2"/>
      <c r="D78" s="1"/>
      <c r="E78" s="2"/>
      <c r="F78" s="2"/>
      <c r="G78" s="1"/>
      <c r="H78" s="1"/>
    </row>
    <row r="79" spans="1:8" s="5" customFormat="1" ht="12.75" customHeight="1" x14ac:dyDescent="0.2">
      <c r="A79" s="14" t="s">
        <v>21</v>
      </c>
      <c r="B79" s="1"/>
      <c r="C79" s="2"/>
      <c r="D79" s="1"/>
      <c r="E79" s="23"/>
      <c r="F79" s="23"/>
      <c r="G79" s="1"/>
      <c r="H79" s="1"/>
    </row>
    <row r="80" spans="1:8" s="5" customFormat="1" ht="12.75" customHeight="1" x14ac:dyDescent="0.2">
      <c r="A80" s="13" t="s">
        <v>71</v>
      </c>
      <c r="B80" s="1" t="s">
        <v>7</v>
      </c>
      <c r="C80" s="2">
        <v>357850</v>
      </c>
      <c r="D80" s="1">
        <v>36.9</v>
      </c>
      <c r="E80" s="2">
        <v>94775</v>
      </c>
      <c r="F80" s="2">
        <v>35343</v>
      </c>
      <c r="G80" s="1"/>
      <c r="H80" s="1"/>
    </row>
    <row r="81" spans="1:8" s="5" customFormat="1" ht="12.75" customHeight="1" x14ac:dyDescent="0.2">
      <c r="A81" s="71" t="s">
        <v>75</v>
      </c>
      <c r="B81" s="2" t="s">
        <v>8</v>
      </c>
      <c r="C81" s="2">
        <v>4533617</v>
      </c>
      <c r="D81" s="1">
        <v>45.9</v>
      </c>
      <c r="E81" s="2">
        <v>1305914</v>
      </c>
      <c r="F81" s="2">
        <v>747048</v>
      </c>
      <c r="G81" s="1" t="str">
        <f>"(21)"</f>
        <v>(21)</v>
      </c>
      <c r="H81" s="1" t="s">
        <v>11</v>
      </c>
    </row>
    <row r="82" spans="1:8" s="5" customFormat="1" ht="12.75" customHeight="1" x14ac:dyDescent="0.2">
      <c r="A82" s="13" t="s">
        <v>76</v>
      </c>
      <c r="B82" s="1" t="s">
        <v>7</v>
      </c>
      <c r="C82" s="2">
        <v>357850</v>
      </c>
      <c r="D82" s="1">
        <v>36.9</v>
      </c>
      <c r="E82" s="2">
        <v>77847</v>
      </c>
      <c r="F82" s="2">
        <v>42338</v>
      </c>
      <c r="G82" s="1"/>
      <c r="H82" s="1"/>
    </row>
    <row r="83" spans="1:8" s="5" customFormat="1" ht="12.75" customHeight="1" x14ac:dyDescent="0.2">
      <c r="A83" s="71" t="s">
        <v>77</v>
      </c>
      <c r="B83" s="2" t="s">
        <v>8</v>
      </c>
      <c r="C83" s="2">
        <v>4533617</v>
      </c>
      <c r="D83" s="1">
        <v>45.4</v>
      </c>
      <c r="E83" s="2">
        <v>1097185</v>
      </c>
      <c r="F83" s="2">
        <v>794132</v>
      </c>
      <c r="G83" s="1" t="str">
        <f>"(17)"</f>
        <v>(17)</v>
      </c>
      <c r="H83" s="1" t="s">
        <v>11</v>
      </c>
    </row>
    <row r="84" spans="1:8" s="5" customFormat="1" ht="12.75" customHeight="1" x14ac:dyDescent="0.2">
      <c r="A84" s="13" t="s">
        <v>392</v>
      </c>
      <c r="B84" s="1" t="s">
        <v>7</v>
      </c>
      <c r="C84" s="2">
        <v>357850</v>
      </c>
      <c r="D84" s="1">
        <v>36.9</v>
      </c>
      <c r="E84" s="2">
        <v>40221</v>
      </c>
      <c r="F84" s="2">
        <v>85649</v>
      </c>
      <c r="G84" s="1"/>
      <c r="H84" s="1"/>
    </row>
    <row r="85" spans="1:8" s="5" customFormat="1" ht="12.75" customHeight="1" x14ac:dyDescent="0.2">
      <c r="A85" s="71" t="s">
        <v>393</v>
      </c>
      <c r="B85" s="2" t="s">
        <v>8</v>
      </c>
      <c r="C85" s="2">
        <v>4533617</v>
      </c>
      <c r="D85" s="1">
        <v>45.6</v>
      </c>
      <c r="E85" s="2">
        <v>542768</v>
      </c>
      <c r="F85" s="2">
        <v>1424954</v>
      </c>
      <c r="G85" s="1" t="str">
        <f>"(0)"</f>
        <v>(0)</v>
      </c>
      <c r="H85" s="21" t="s">
        <v>9</v>
      </c>
    </row>
    <row r="86" spans="1:8" s="5" customFormat="1" ht="12.75" customHeight="1" x14ac:dyDescent="0.2">
      <c r="A86" s="13" t="s">
        <v>78</v>
      </c>
      <c r="B86" s="1" t="s">
        <v>7</v>
      </c>
      <c r="C86" s="2">
        <v>357850</v>
      </c>
      <c r="D86" s="1">
        <v>36.9</v>
      </c>
      <c r="E86" s="2">
        <v>38033</v>
      </c>
      <c r="F86" s="2">
        <v>86111</v>
      </c>
      <c r="G86" s="1"/>
      <c r="H86" s="1"/>
    </row>
    <row r="87" spans="1:8" s="5" customFormat="1" ht="12.75" customHeight="1" x14ac:dyDescent="0.2">
      <c r="A87" s="71" t="s">
        <v>47</v>
      </c>
      <c r="B87" s="2" t="s">
        <v>8</v>
      </c>
      <c r="C87" s="2">
        <v>4533617</v>
      </c>
      <c r="D87" s="1">
        <v>45.5</v>
      </c>
      <c r="E87" s="2">
        <v>590484</v>
      </c>
      <c r="F87" s="2">
        <v>1339597</v>
      </c>
      <c r="G87" s="1" t="str">
        <f>"(1)"</f>
        <v>(1)</v>
      </c>
      <c r="H87" s="21" t="s">
        <v>9</v>
      </c>
    </row>
    <row r="88" spans="1:8" s="5" customFormat="1" ht="12.75" customHeight="1" x14ac:dyDescent="0.2">
      <c r="A88" s="71" t="s">
        <v>48</v>
      </c>
      <c r="B88" s="1"/>
      <c r="C88" s="2"/>
      <c r="D88" s="1"/>
      <c r="E88" s="1"/>
      <c r="F88" s="1"/>
      <c r="G88" s="1"/>
      <c r="H88" s="1"/>
    </row>
    <row r="89" spans="1:8" s="5" customFormat="1" ht="12.75" customHeight="1" x14ac:dyDescent="0.2">
      <c r="A89" s="13" t="s">
        <v>322</v>
      </c>
      <c r="B89" s="1" t="s">
        <v>7</v>
      </c>
      <c r="C89" s="2">
        <v>357850</v>
      </c>
      <c r="D89" s="1">
        <v>36.9</v>
      </c>
      <c r="E89" s="2">
        <v>84297</v>
      </c>
      <c r="F89" s="2">
        <v>44141</v>
      </c>
      <c r="G89" s="1"/>
      <c r="H89" s="1"/>
    </row>
    <row r="90" spans="1:8" s="5" customFormat="1" ht="12.75" customHeight="1" x14ac:dyDescent="0.2">
      <c r="A90" s="13"/>
      <c r="B90" s="2" t="s">
        <v>8</v>
      </c>
      <c r="C90" s="2">
        <v>4533617</v>
      </c>
      <c r="D90" s="1">
        <v>45.7</v>
      </c>
      <c r="E90" s="2">
        <v>1230579</v>
      </c>
      <c r="F90" s="2">
        <v>771351</v>
      </c>
      <c r="G90" s="1" t="str">
        <f>"(23)"</f>
        <v>(23)</v>
      </c>
      <c r="H90" s="1" t="s">
        <v>11</v>
      </c>
    </row>
    <row r="91" spans="1:8" s="5" customFormat="1" ht="12.75" customHeight="1" x14ac:dyDescent="0.2">
      <c r="A91" s="13" t="s">
        <v>323</v>
      </c>
      <c r="B91" s="1" t="s">
        <v>7</v>
      </c>
      <c r="C91" s="2">
        <v>357850</v>
      </c>
      <c r="D91" s="1">
        <v>36.9</v>
      </c>
      <c r="E91" s="2">
        <v>51660</v>
      </c>
      <c r="F91" s="2">
        <v>72035</v>
      </c>
      <c r="G91" s="1"/>
      <c r="H91" s="1"/>
    </row>
    <row r="92" spans="1:8" s="5" customFormat="1" ht="12.75" customHeight="1" x14ac:dyDescent="0.2">
      <c r="A92" s="13"/>
      <c r="B92" s="2" t="s">
        <v>8</v>
      </c>
      <c r="C92" s="2">
        <v>4533617</v>
      </c>
      <c r="D92" s="1">
        <v>45.7</v>
      </c>
      <c r="E92" s="2">
        <v>1058317</v>
      </c>
      <c r="F92" s="2">
        <v>917091</v>
      </c>
      <c r="G92" s="1" t="str">
        <f>"(15)"</f>
        <v>(15)</v>
      </c>
      <c r="H92" s="1" t="s">
        <v>11</v>
      </c>
    </row>
    <row r="93" spans="1:8" s="5" customFormat="1" ht="12.75" customHeight="1" x14ac:dyDescent="0.2">
      <c r="A93" s="13"/>
      <c r="B93" s="1"/>
      <c r="C93" s="2"/>
      <c r="D93" s="1"/>
      <c r="E93" s="2"/>
      <c r="F93" s="2"/>
      <c r="G93" s="1"/>
      <c r="H93" s="1"/>
    </row>
    <row r="94" spans="1:8" s="5" customFormat="1" ht="12.75" customHeight="1" x14ac:dyDescent="0.2">
      <c r="A94" s="14" t="s">
        <v>22</v>
      </c>
      <c r="B94" s="1"/>
      <c r="C94" s="2"/>
      <c r="D94" s="1"/>
      <c r="E94" s="2"/>
      <c r="F94" s="2"/>
      <c r="G94" s="1"/>
      <c r="H94" s="1"/>
    </row>
    <row r="95" spans="1:8" s="5" customFormat="1" ht="12.75" customHeight="1" x14ac:dyDescent="0.2">
      <c r="A95" s="13" t="s">
        <v>410</v>
      </c>
      <c r="B95" s="1" t="s">
        <v>7</v>
      </c>
      <c r="C95" s="2">
        <v>359273</v>
      </c>
      <c r="D95" s="1">
        <v>72.7</v>
      </c>
      <c r="E95" s="2">
        <v>203168</v>
      </c>
      <c r="F95" s="2">
        <v>56288</v>
      </c>
      <c r="G95" s="1"/>
      <c r="H95" s="1"/>
    </row>
    <row r="96" spans="1:8" s="5" customFormat="1" ht="12.75" customHeight="1" x14ac:dyDescent="0.2">
      <c r="A96" s="13"/>
      <c r="B96" s="1" t="s">
        <v>8</v>
      </c>
      <c r="C96" s="2">
        <v>4546571</v>
      </c>
      <c r="D96" s="1">
        <v>78.7</v>
      </c>
      <c r="E96" s="2">
        <v>1762872</v>
      </c>
      <c r="F96" s="2">
        <v>1786708</v>
      </c>
      <c r="G96" s="1">
        <v>7</v>
      </c>
      <c r="H96" s="21" t="s">
        <v>9</v>
      </c>
    </row>
    <row r="97" spans="1:8" s="5" customFormat="1" ht="12.75" customHeight="1" x14ac:dyDescent="0.2">
      <c r="A97" s="13"/>
      <c r="B97" s="1"/>
      <c r="C97" s="2"/>
      <c r="D97" s="1"/>
      <c r="E97" s="1"/>
      <c r="F97" s="1"/>
      <c r="G97" s="1"/>
      <c r="H97" s="1"/>
    </row>
    <row r="98" spans="1:8" s="5" customFormat="1" ht="12.75" customHeight="1" x14ac:dyDescent="0.2">
      <c r="A98" s="14" t="s">
        <v>23</v>
      </c>
      <c r="B98" s="1"/>
      <c r="C98" s="2"/>
      <c r="D98" s="1"/>
      <c r="E98" s="1"/>
      <c r="F98" s="1"/>
      <c r="G98" s="1"/>
      <c r="H98" s="1"/>
    </row>
    <row r="99" spans="1:8" s="5" customFormat="1" ht="12.75" customHeight="1" x14ac:dyDescent="0.2">
      <c r="A99" s="13" t="s">
        <v>79</v>
      </c>
      <c r="B99" s="1" t="s">
        <v>7</v>
      </c>
      <c r="C99" s="2">
        <v>359688</v>
      </c>
      <c r="D99" s="1">
        <v>45.1</v>
      </c>
      <c r="E99" s="23">
        <v>64141</v>
      </c>
      <c r="F99" s="23">
        <v>96457</v>
      </c>
      <c r="G99" s="1"/>
      <c r="H99" s="1"/>
    </row>
    <row r="100" spans="1:8" s="5" customFormat="1" ht="12.75" customHeight="1" x14ac:dyDescent="0.2">
      <c r="A100" s="71" t="s">
        <v>80</v>
      </c>
      <c r="B100" s="1" t="s">
        <v>8</v>
      </c>
      <c r="C100" s="2">
        <v>4551501</v>
      </c>
      <c r="D100" s="1">
        <v>51.3</v>
      </c>
      <c r="E100" s="23">
        <v>1259373</v>
      </c>
      <c r="F100" s="23">
        <v>1051067</v>
      </c>
      <c r="G100" s="1" t="str">
        <f>"(15)"</f>
        <v>(15)</v>
      </c>
      <c r="H100" s="1" t="s">
        <v>11</v>
      </c>
    </row>
    <row r="101" spans="1:8" s="5" customFormat="1" ht="12.75" customHeight="1" x14ac:dyDescent="0.2">
      <c r="A101" s="13" t="s">
        <v>324</v>
      </c>
      <c r="B101" s="1" t="s">
        <v>7</v>
      </c>
      <c r="C101" s="2">
        <v>359688</v>
      </c>
      <c r="D101" s="1">
        <v>45.1</v>
      </c>
      <c r="E101" s="23">
        <v>119888</v>
      </c>
      <c r="F101" s="23">
        <v>40510</v>
      </c>
      <c r="G101" s="1"/>
      <c r="H101" s="1"/>
    </row>
    <row r="102" spans="1:8" s="5" customFormat="1" ht="12.75" customHeight="1" x14ac:dyDescent="0.2">
      <c r="A102" s="13"/>
      <c r="B102" s="1" t="s">
        <v>8</v>
      </c>
      <c r="C102" s="2">
        <v>4551501</v>
      </c>
      <c r="D102" s="1">
        <v>51.2</v>
      </c>
      <c r="E102" s="23">
        <v>1665247</v>
      </c>
      <c r="F102" s="23">
        <v>633203</v>
      </c>
      <c r="G102" s="1">
        <v>23</v>
      </c>
      <c r="H102" s="1" t="s">
        <v>11</v>
      </c>
    </row>
    <row r="103" spans="1:8" s="5" customFormat="1" ht="12.75" customHeight="1" x14ac:dyDescent="0.2">
      <c r="A103" s="13" t="s">
        <v>39</v>
      </c>
      <c r="B103" s="1" t="s">
        <v>7</v>
      </c>
      <c r="C103" s="2">
        <v>359688</v>
      </c>
      <c r="D103" s="1">
        <v>45.1</v>
      </c>
      <c r="E103" s="23">
        <v>33335</v>
      </c>
      <c r="F103" s="23">
        <v>126138</v>
      </c>
      <c r="G103" s="1"/>
      <c r="H103" s="1"/>
    </row>
    <row r="104" spans="1:8" s="5" customFormat="1" ht="12.75" customHeight="1" x14ac:dyDescent="0.2">
      <c r="A104" s="71" t="s">
        <v>461</v>
      </c>
      <c r="B104" s="1" t="s">
        <v>8</v>
      </c>
      <c r="C104" s="2">
        <v>4551501</v>
      </c>
      <c r="D104" s="1">
        <v>51.2</v>
      </c>
      <c r="E104" s="23">
        <v>634758</v>
      </c>
      <c r="F104" s="23">
        <v>1651333</v>
      </c>
      <c r="G104" s="1">
        <v>0</v>
      </c>
      <c r="H104" s="21" t="s">
        <v>9</v>
      </c>
    </row>
    <row r="105" spans="1:8" s="5" customFormat="1" ht="12.75" customHeight="1" x14ac:dyDescent="0.2">
      <c r="A105" s="13"/>
      <c r="B105" s="1"/>
      <c r="C105" s="2"/>
      <c r="D105" s="1"/>
      <c r="E105" s="23"/>
      <c r="F105" s="23"/>
      <c r="G105" s="1"/>
      <c r="H105" s="1"/>
    </row>
    <row r="106" spans="1:8" s="5" customFormat="1" ht="12.75" customHeight="1" x14ac:dyDescent="0.2">
      <c r="A106" s="14" t="s">
        <v>24</v>
      </c>
      <c r="B106" s="1"/>
      <c r="C106" s="2"/>
      <c r="D106" s="1"/>
      <c r="E106" s="23"/>
      <c r="F106" s="23"/>
      <c r="G106" s="1"/>
      <c r="H106" s="1"/>
    </row>
    <row r="107" spans="1:8" s="5" customFormat="1" ht="12.75" customHeight="1" x14ac:dyDescent="0.2">
      <c r="A107" s="13" t="s">
        <v>394</v>
      </c>
      <c r="B107" s="1" t="s">
        <v>7</v>
      </c>
      <c r="C107" s="2">
        <v>360363</v>
      </c>
      <c r="D107" s="1">
        <v>48.5</v>
      </c>
      <c r="E107" s="23">
        <v>87106</v>
      </c>
      <c r="F107" s="23">
        <v>86201</v>
      </c>
      <c r="G107" s="1"/>
      <c r="H107" s="1"/>
    </row>
    <row r="108" spans="1:8" s="5" customFormat="1" ht="12.75" customHeight="1" x14ac:dyDescent="0.2">
      <c r="A108" s="71" t="s">
        <v>395</v>
      </c>
      <c r="B108" s="1" t="s">
        <v>8</v>
      </c>
      <c r="C108" s="2">
        <v>4559258</v>
      </c>
      <c r="D108" s="1">
        <v>55.6</v>
      </c>
      <c r="E108" s="23">
        <v>1124893</v>
      </c>
      <c r="F108" s="23">
        <v>1390812</v>
      </c>
      <c r="G108" s="1">
        <v>7</v>
      </c>
      <c r="H108" s="21" t="s">
        <v>9</v>
      </c>
    </row>
    <row r="109" spans="1:8" s="5" customFormat="1" ht="12.75" customHeight="1" x14ac:dyDescent="0.2">
      <c r="A109" s="13" t="s">
        <v>40</v>
      </c>
      <c r="B109" s="1" t="s">
        <v>7</v>
      </c>
      <c r="C109" s="2">
        <v>360363</v>
      </c>
      <c r="D109" s="1">
        <v>48.4</v>
      </c>
      <c r="E109" s="23">
        <v>81108</v>
      </c>
      <c r="F109" s="23">
        <v>91685</v>
      </c>
      <c r="G109" s="1"/>
      <c r="H109" s="1"/>
    </row>
    <row r="110" spans="1:8" s="5" customFormat="1" ht="12.75" customHeight="1" x14ac:dyDescent="0.2">
      <c r="A110" s="71" t="s">
        <v>49</v>
      </c>
      <c r="B110" s="1" t="s">
        <v>8</v>
      </c>
      <c r="C110" s="2">
        <v>4559258</v>
      </c>
      <c r="D110" s="1">
        <v>55.6</v>
      </c>
      <c r="E110" s="23">
        <v>1074661</v>
      </c>
      <c r="F110" s="23">
        <v>1435744</v>
      </c>
      <c r="G110" s="1">
        <v>4</v>
      </c>
      <c r="H110" s="21" t="s">
        <v>9</v>
      </c>
    </row>
    <row r="111" spans="1:8" s="5" customFormat="1" ht="12.75" customHeight="1" x14ac:dyDescent="0.2">
      <c r="A111" s="13"/>
      <c r="B111" s="1"/>
      <c r="C111" s="2"/>
      <c r="D111" s="3"/>
      <c r="E111" s="2"/>
      <c r="F111" s="2"/>
      <c r="G111" s="1"/>
      <c r="H111" s="1"/>
    </row>
    <row r="112" spans="1:8" s="5" customFormat="1" ht="12.75" customHeight="1" x14ac:dyDescent="0.2">
      <c r="A112" s="14" t="s">
        <v>25</v>
      </c>
      <c r="B112" s="1"/>
      <c r="C112" s="2"/>
      <c r="D112" s="1"/>
      <c r="E112" s="23"/>
      <c r="F112" s="23"/>
      <c r="G112" s="1"/>
      <c r="H112" s="1"/>
    </row>
    <row r="113" spans="1:20" s="5" customFormat="1" ht="12.75" customHeight="1" x14ac:dyDescent="0.2">
      <c r="A113" s="13" t="s">
        <v>325</v>
      </c>
      <c r="B113" s="1" t="s">
        <v>7</v>
      </c>
      <c r="C113" s="2">
        <v>359778</v>
      </c>
      <c r="D113" s="1">
        <v>31.4</v>
      </c>
      <c r="E113" s="23">
        <v>97980</v>
      </c>
      <c r="F113" s="23">
        <v>13491</v>
      </c>
      <c r="G113" s="1"/>
      <c r="H113" s="1"/>
    </row>
    <row r="114" spans="1:20" s="5" customFormat="1" ht="12.75" customHeight="1" x14ac:dyDescent="0.2">
      <c r="A114" s="13"/>
      <c r="B114" s="1" t="s">
        <v>315</v>
      </c>
      <c r="C114" s="2">
        <v>4553754</v>
      </c>
      <c r="D114" s="1">
        <v>39.799999999999997</v>
      </c>
      <c r="E114" s="23">
        <v>1539782</v>
      </c>
      <c r="F114" s="23">
        <v>245026</v>
      </c>
      <c r="G114" s="1">
        <v>23</v>
      </c>
      <c r="H114" s="1" t="s">
        <v>11</v>
      </c>
    </row>
    <row r="115" spans="1:20" s="5" customFormat="1" ht="12.75" customHeight="1" x14ac:dyDescent="0.2">
      <c r="A115" s="13" t="s">
        <v>81</v>
      </c>
      <c r="B115" s="1" t="s">
        <v>7</v>
      </c>
      <c r="C115" s="2">
        <v>359778</v>
      </c>
      <c r="D115" s="1">
        <v>31.4</v>
      </c>
      <c r="E115" s="23">
        <v>91958</v>
      </c>
      <c r="F115" s="23">
        <v>8452</v>
      </c>
      <c r="G115" s="1"/>
      <c r="H115" s="1"/>
    </row>
    <row r="116" spans="1:20" s="5" customFormat="1" ht="12.75" customHeight="1" x14ac:dyDescent="0.2">
      <c r="A116" s="71" t="s">
        <v>82</v>
      </c>
      <c r="B116" s="1" t="s">
        <v>315</v>
      </c>
      <c r="C116" s="2">
        <v>4553754</v>
      </c>
      <c r="D116" s="1">
        <v>39.5</v>
      </c>
      <c r="E116" s="23">
        <v>1188941</v>
      </c>
      <c r="F116" s="23">
        <v>392893</v>
      </c>
      <c r="G116" s="1">
        <v>23</v>
      </c>
      <c r="H116" s="1" t="s">
        <v>11</v>
      </c>
    </row>
    <row r="117" spans="1:20" s="5" customFormat="1" ht="12.75" customHeight="1" x14ac:dyDescent="0.2">
      <c r="A117" s="13"/>
      <c r="B117" s="1"/>
      <c r="C117" s="2"/>
      <c r="D117" s="1"/>
      <c r="E117" s="23"/>
      <c r="F117" s="23"/>
      <c r="G117" s="1"/>
      <c r="H117" s="1"/>
    </row>
    <row r="118" spans="1:20" s="5" customFormat="1" ht="12.75" customHeight="1" x14ac:dyDescent="0.2">
      <c r="A118" s="13" t="s">
        <v>41</v>
      </c>
      <c r="B118" s="1" t="s">
        <v>7</v>
      </c>
      <c r="C118" s="2">
        <v>359778</v>
      </c>
      <c r="D118" s="1">
        <v>31.4</v>
      </c>
      <c r="E118" s="23">
        <v>86748</v>
      </c>
      <c r="F118" s="23">
        <v>24307</v>
      </c>
      <c r="G118" s="1"/>
      <c r="H118" s="1"/>
    </row>
    <row r="119" spans="1:20" s="5" customFormat="1" ht="12.75" customHeight="1" x14ac:dyDescent="0.2">
      <c r="A119" s="71" t="s">
        <v>83</v>
      </c>
      <c r="B119" s="1" t="s">
        <v>315</v>
      </c>
      <c r="C119" s="2">
        <v>4553754</v>
      </c>
      <c r="D119" s="1">
        <v>39.9</v>
      </c>
      <c r="E119" s="23">
        <v>1492285</v>
      </c>
      <c r="F119" s="23">
        <v>289122</v>
      </c>
      <c r="G119" s="1">
        <v>23</v>
      </c>
      <c r="H119" s="1" t="s">
        <v>11</v>
      </c>
    </row>
    <row r="120" spans="1:20" s="5" customFormat="1" ht="12.75" customHeight="1" x14ac:dyDescent="0.2">
      <c r="A120" s="13" t="s">
        <v>84</v>
      </c>
      <c r="B120" s="1" t="s">
        <v>7</v>
      </c>
      <c r="C120" s="2">
        <v>359778</v>
      </c>
      <c r="D120" s="1">
        <v>31.3</v>
      </c>
      <c r="E120" s="23">
        <v>89650</v>
      </c>
      <c r="F120" s="23">
        <v>21035</v>
      </c>
      <c r="G120" s="1"/>
      <c r="H120" s="1"/>
    </row>
    <row r="121" spans="1:20" s="5" customFormat="1" ht="12.75" customHeight="1" x14ac:dyDescent="0.2">
      <c r="A121" s="13"/>
      <c r="B121" s="1" t="s">
        <v>315</v>
      </c>
      <c r="C121" s="2">
        <v>4553754</v>
      </c>
      <c r="D121" s="1">
        <v>39.799999999999997</v>
      </c>
      <c r="E121" s="23">
        <v>1416209</v>
      </c>
      <c r="F121" s="23">
        <v>342002</v>
      </c>
      <c r="G121" s="1" t="str">
        <f>"(23)"</f>
        <v>(23)</v>
      </c>
      <c r="H121" s="1" t="s">
        <v>11</v>
      </c>
    </row>
    <row r="122" spans="1:20" s="5" customFormat="1" ht="12.75" customHeight="1" x14ac:dyDescent="0.2">
      <c r="A122" s="13" t="s">
        <v>326</v>
      </c>
      <c r="B122" s="1" t="s">
        <v>7</v>
      </c>
      <c r="C122" s="2">
        <v>359778</v>
      </c>
      <c r="D122" s="1">
        <v>31.4</v>
      </c>
      <c r="E122" s="2">
        <v>77845</v>
      </c>
      <c r="F122" s="2">
        <v>31646</v>
      </c>
      <c r="G122" s="1"/>
      <c r="H122" s="1"/>
    </row>
    <row r="123" spans="1:20" s="5" customFormat="1" ht="12.75" customHeight="1" x14ac:dyDescent="0.2">
      <c r="A123" s="13"/>
      <c r="B123" s="1" t="s">
        <v>315</v>
      </c>
      <c r="C123" s="2">
        <v>4553754</v>
      </c>
      <c r="D123" s="1">
        <v>39.700000000000003</v>
      </c>
      <c r="E123" s="23">
        <v>1225069</v>
      </c>
      <c r="F123" s="23">
        <v>515113</v>
      </c>
      <c r="G123" s="1" t="str">
        <f>"(23)"</f>
        <v>(23)</v>
      </c>
      <c r="H123" s="1" t="s">
        <v>11</v>
      </c>
    </row>
    <row r="124" spans="1:20" s="5" customFormat="1" ht="12.75" customHeight="1" x14ac:dyDescent="0.2">
      <c r="A124" s="13"/>
      <c r="B124" s="1"/>
      <c r="C124" s="2"/>
      <c r="D124" s="1"/>
      <c r="E124" s="23"/>
      <c r="F124" s="23"/>
      <c r="G124" s="1"/>
      <c r="H124" s="1"/>
    </row>
    <row r="125" spans="1:20" s="5" customFormat="1" ht="12.75" customHeight="1" x14ac:dyDescent="0.2">
      <c r="A125" s="14" t="s">
        <v>13</v>
      </c>
      <c r="B125" s="1"/>
      <c r="C125" s="2"/>
      <c r="D125" s="1"/>
      <c r="E125" s="23"/>
      <c r="F125" s="23"/>
      <c r="G125" s="1"/>
      <c r="H125" s="1"/>
      <c r="I125" s="24"/>
      <c r="O125" s="1"/>
      <c r="P125" s="1"/>
      <c r="Q125" s="24"/>
      <c r="R125" s="25"/>
      <c r="S125" s="24"/>
      <c r="T125" s="24"/>
    </row>
    <row r="126" spans="1:20" s="5" customFormat="1" ht="12.75" customHeight="1" x14ac:dyDescent="0.2">
      <c r="A126" s="13" t="s">
        <v>327</v>
      </c>
      <c r="B126" s="1" t="s">
        <v>7</v>
      </c>
      <c r="C126" s="2">
        <v>360220</v>
      </c>
      <c r="D126" s="1">
        <v>41.8</v>
      </c>
      <c r="E126" s="2">
        <v>96794</v>
      </c>
      <c r="F126" s="2">
        <v>49180</v>
      </c>
      <c r="G126" s="1"/>
      <c r="H126" s="1"/>
      <c r="I126" s="24"/>
      <c r="O126" s="1"/>
      <c r="P126" s="1"/>
      <c r="Q126" s="24"/>
      <c r="R126" s="25"/>
      <c r="S126" s="24"/>
      <c r="T126" s="24"/>
    </row>
    <row r="127" spans="1:20" s="5" customFormat="1" ht="12.75" customHeight="1" x14ac:dyDescent="0.2">
      <c r="A127" s="13"/>
      <c r="B127" s="1" t="s">
        <v>8</v>
      </c>
      <c r="C127" s="2">
        <v>4564618</v>
      </c>
      <c r="D127" s="1">
        <v>45.4</v>
      </c>
      <c r="E127" s="2">
        <v>1347400</v>
      </c>
      <c r="F127" s="2">
        <v>674031</v>
      </c>
      <c r="G127" s="1">
        <v>22</v>
      </c>
      <c r="H127" s="1" t="s">
        <v>11</v>
      </c>
      <c r="I127" s="24"/>
      <c r="O127" s="1"/>
      <c r="P127" s="1"/>
      <c r="Q127" s="24"/>
      <c r="R127" s="25"/>
      <c r="S127" s="24"/>
      <c r="T127" s="24"/>
    </row>
    <row r="128" spans="1:20" s="5" customFormat="1" ht="12.75" customHeight="1" x14ac:dyDescent="0.2">
      <c r="A128" s="13" t="s">
        <v>85</v>
      </c>
      <c r="B128" s="1" t="s">
        <v>7</v>
      </c>
      <c r="C128" s="2">
        <v>360220</v>
      </c>
      <c r="D128" s="1">
        <v>41.8</v>
      </c>
      <c r="E128" s="2">
        <v>80283</v>
      </c>
      <c r="F128" s="2">
        <v>65361</v>
      </c>
      <c r="G128" s="1"/>
      <c r="H128" s="1"/>
      <c r="I128" s="24"/>
      <c r="O128" s="1"/>
      <c r="P128" s="1"/>
      <c r="Q128" s="24"/>
      <c r="R128" s="25"/>
      <c r="S128" s="24"/>
      <c r="T128" s="24"/>
    </row>
    <row r="129" spans="1:20" s="5" customFormat="1" ht="12.75" customHeight="1" x14ac:dyDescent="0.2">
      <c r="A129" s="71" t="s">
        <v>86</v>
      </c>
      <c r="B129" s="1" t="s">
        <v>8</v>
      </c>
      <c r="C129" s="2">
        <v>4564618</v>
      </c>
      <c r="D129" s="1">
        <v>45.4</v>
      </c>
      <c r="E129" s="2">
        <v>1163887</v>
      </c>
      <c r="F129" s="2">
        <v>852439</v>
      </c>
      <c r="G129" s="1">
        <v>18</v>
      </c>
      <c r="H129" s="1" t="s">
        <v>11</v>
      </c>
      <c r="I129" s="24"/>
      <c r="O129" s="1"/>
      <c r="P129" s="1"/>
      <c r="Q129" s="24"/>
      <c r="R129" s="25"/>
      <c r="S129" s="24"/>
      <c r="T129" s="24"/>
    </row>
    <row r="130" spans="1:20" s="5" customFormat="1" ht="12.75" customHeight="1" x14ac:dyDescent="0.2">
      <c r="A130" s="13" t="s">
        <v>87</v>
      </c>
      <c r="B130" s="1" t="s">
        <v>7</v>
      </c>
      <c r="C130" s="2">
        <v>360220</v>
      </c>
      <c r="D130" s="1">
        <v>41.8</v>
      </c>
      <c r="E130" s="2">
        <v>87002</v>
      </c>
      <c r="F130" s="2">
        <v>58603</v>
      </c>
      <c r="G130" s="1"/>
      <c r="H130" s="1"/>
      <c r="I130" s="24"/>
      <c r="O130" s="1"/>
      <c r="P130" s="1"/>
      <c r="Q130" s="24"/>
      <c r="R130" s="25"/>
      <c r="S130" s="24"/>
      <c r="T130" s="24"/>
    </row>
    <row r="131" spans="1:20" s="5" customFormat="1" ht="12.75" customHeight="1" x14ac:dyDescent="0.2">
      <c r="A131" s="71" t="s">
        <v>88</v>
      </c>
      <c r="B131" s="1" t="s">
        <v>8</v>
      </c>
      <c r="C131" s="2">
        <v>4564618</v>
      </c>
      <c r="D131" s="1">
        <v>45.4</v>
      </c>
      <c r="E131" s="2">
        <v>1258782</v>
      </c>
      <c r="F131" s="2">
        <v>752472</v>
      </c>
      <c r="G131" s="1">
        <v>22</v>
      </c>
      <c r="H131" s="1" t="s">
        <v>11</v>
      </c>
      <c r="I131" s="24"/>
      <c r="O131" s="1"/>
      <c r="P131" s="1"/>
      <c r="Q131" s="24"/>
      <c r="R131" s="25"/>
      <c r="S131" s="24"/>
      <c r="T131" s="24"/>
    </row>
    <row r="132" spans="1:20" s="5" customFormat="1" ht="12.75" customHeight="1" x14ac:dyDescent="0.2">
      <c r="A132" s="13" t="s">
        <v>328</v>
      </c>
      <c r="B132" s="1" t="s">
        <v>7</v>
      </c>
      <c r="C132" s="2">
        <v>360220</v>
      </c>
      <c r="D132" s="1">
        <v>41.8</v>
      </c>
      <c r="E132" s="2">
        <v>85300</v>
      </c>
      <c r="F132" s="2">
        <v>58970</v>
      </c>
      <c r="G132" s="1"/>
      <c r="H132" s="1"/>
      <c r="I132" s="24"/>
      <c r="M132" s="26"/>
      <c r="O132" s="1"/>
      <c r="P132" s="1"/>
      <c r="Q132" s="24"/>
      <c r="R132" s="25"/>
      <c r="S132" s="24"/>
      <c r="T132" s="24"/>
    </row>
    <row r="133" spans="1:20" s="5" customFormat="1" ht="12.75" customHeight="1" x14ac:dyDescent="0.2">
      <c r="A133" s="13"/>
      <c r="B133" s="1" t="s">
        <v>8</v>
      </c>
      <c r="C133" s="2">
        <v>4564618</v>
      </c>
      <c r="D133" s="1">
        <v>45.4</v>
      </c>
      <c r="E133" s="2">
        <v>1212002</v>
      </c>
      <c r="F133" s="2">
        <v>786396</v>
      </c>
      <c r="G133" s="1">
        <v>20</v>
      </c>
      <c r="H133" s="1" t="s">
        <v>11</v>
      </c>
      <c r="I133" s="24"/>
      <c r="O133" s="1"/>
      <c r="P133" s="1"/>
      <c r="Q133" s="24"/>
      <c r="R133" s="25"/>
      <c r="S133" s="24"/>
      <c r="T133" s="24"/>
    </row>
    <row r="134" spans="1:20" s="5" customFormat="1" ht="12.75" customHeight="1" x14ac:dyDescent="0.2">
      <c r="A134" s="13" t="s">
        <v>42</v>
      </c>
      <c r="B134" s="1" t="s">
        <v>7</v>
      </c>
      <c r="C134" s="2">
        <v>360220</v>
      </c>
      <c r="D134" s="1">
        <v>41.8</v>
      </c>
      <c r="E134" s="2">
        <v>27352</v>
      </c>
      <c r="F134" s="2">
        <v>120919</v>
      </c>
      <c r="G134" s="1"/>
      <c r="H134" s="1"/>
      <c r="I134" s="24"/>
      <c r="O134" s="1"/>
      <c r="P134" s="1"/>
      <c r="Q134" s="24"/>
      <c r="R134" s="25"/>
      <c r="S134" s="24"/>
      <c r="T134" s="24"/>
    </row>
    <row r="135" spans="1:20" s="5" customFormat="1" ht="12.75" customHeight="1" x14ac:dyDescent="0.2">
      <c r="A135" s="71" t="s">
        <v>89</v>
      </c>
      <c r="B135" s="1" t="s">
        <v>8</v>
      </c>
      <c r="C135" s="2">
        <v>4564618</v>
      </c>
      <c r="D135" s="1">
        <v>45.5</v>
      </c>
      <c r="E135" s="2">
        <v>516054</v>
      </c>
      <c r="F135" s="2">
        <v>1527165</v>
      </c>
      <c r="G135" s="1">
        <v>0</v>
      </c>
      <c r="H135" s="21" t="s">
        <v>9</v>
      </c>
      <c r="I135" s="24"/>
      <c r="O135" s="1"/>
      <c r="P135" s="1"/>
      <c r="Q135" s="24"/>
      <c r="R135" s="25"/>
      <c r="S135" s="24"/>
      <c r="T135" s="24"/>
    </row>
    <row r="136" spans="1:20" s="5" customFormat="1" ht="12.75" customHeight="1" x14ac:dyDescent="0.2">
      <c r="A136" s="13" t="s">
        <v>43</v>
      </c>
      <c r="B136" s="1" t="s">
        <v>7</v>
      </c>
      <c r="C136" s="2">
        <v>360220</v>
      </c>
      <c r="D136" s="1">
        <v>41.8</v>
      </c>
      <c r="E136" s="2">
        <v>28082</v>
      </c>
      <c r="F136" s="2">
        <v>120145</v>
      </c>
      <c r="G136" s="1"/>
      <c r="H136" s="1"/>
      <c r="I136" s="24"/>
      <c r="O136" s="1"/>
      <c r="P136" s="1"/>
      <c r="Q136" s="24"/>
      <c r="R136" s="25"/>
      <c r="S136" s="24"/>
      <c r="T136" s="24"/>
    </row>
    <row r="137" spans="1:20" s="5" customFormat="1" ht="12.75" customHeight="1" x14ac:dyDescent="0.2">
      <c r="A137" s="71" t="s">
        <v>462</v>
      </c>
      <c r="B137" s="1" t="s">
        <v>8</v>
      </c>
      <c r="C137" s="2">
        <v>4564618</v>
      </c>
      <c r="D137" s="1">
        <v>45.5</v>
      </c>
      <c r="E137" s="2">
        <v>521433</v>
      </c>
      <c r="F137" s="2">
        <v>1521885</v>
      </c>
      <c r="G137" s="1">
        <v>0</v>
      </c>
      <c r="H137" s="1" t="s">
        <v>9</v>
      </c>
      <c r="I137" s="24"/>
      <c r="O137" s="1"/>
      <c r="P137" s="1"/>
      <c r="Q137" s="24"/>
      <c r="R137" s="25"/>
      <c r="S137" s="24"/>
      <c r="T137" s="24"/>
    </row>
    <row r="138" spans="1:20" s="5" customFormat="1" ht="12.75" customHeight="1" x14ac:dyDescent="0.2">
      <c r="A138" s="13"/>
      <c r="C138" s="1"/>
      <c r="D138" s="1"/>
      <c r="E138" s="1"/>
      <c r="F138" s="1"/>
      <c r="G138" s="1"/>
      <c r="H138" s="1"/>
    </row>
    <row r="139" spans="1:20" s="5" customFormat="1" ht="12.75" customHeight="1" x14ac:dyDescent="0.2">
      <c r="A139" s="14" t="s">
        <v>26</v>
      </c>
      <c r="B139" s="1"/>
      <c r="C139" s="2"/>
      <c r="D139" s="1"/>
      <c r="E139" s="1"/>
      <c r="F139" s="1"/>
      <c r="G139" s="1"/>
      <c r="H139" s="1"/>
      <c r="I139" s="24"/>
      <c r="O139" s="1"/>
      <c r="P139" s="1"/>
      <c r="Q139" s="24"/>
      <c r="R139" s="25"/>
      <c r="S139" s="24"/>
      <c r="T139" s="24"/>
    </row>
    <row r="140" spans="1:20" s="5" customFormat="1" ht="12.75" customHeight="1" x14ac:dyDescent="0.2">
      <c r="A140" s="13" t="s">
        <v>90</v>
      </c>
      <c r="B140" s="1" t="s">
        <v>7</v>
      </c>
      <c r="C140" s="2">
        <v>360634</v>
      </c>
      <c r="D140" s="1">
        <v>27.8</v>
      </c>
      <c r="E140" s="23">
        <v>46643</v>
      </c>
      <c r="F140" s="23">
        <v>52459</v>
      </c>
      <c r="G140" s="1"/>
      <c r="H140" s="1"/>
      <c r="I140" s="24"/>
      <c r="O140" s="1"/>
      <c r="P140" s="1"/>
      <c r="Q140" s="24"/>
      <c r="R140" s="25"/>
      <c r="S140" s="24"/>
      <c r="T140" s="24"/>
    </row>
    <row r="141" spans="1:20" s="5" customFormat="1" ht="12.75" customHeight="1" x14ac:dyDescent="0.2">
      <c r="A141" s="71" t="s">
        <v>50</v>
      </c>
      <c r="B141" s="1" t="s">
        <v>8</v>
      </c>
      <c r="C141" s="2">
        <v>4567060</v>
      </c>
      <c r="D141" s="1">
        <v>40.799999999999997</v>
      </c>
      <c r="E141" s="23">
        <v>1259609</v>
      </c>
      <c r="F141" s="23">
        <v>579877</v>
      </c>
      <c r="G141" s="1">
        <v>21</v>
      </c>
      <c r="H141" s="21" t="s">
        <v>11</v>
      </c>
      <c r="I141" s="24"/>
      <c r="M141" s="26"/>
      <c r="O141" s="1"/>
      <c r="P141" s="1"/>
      <c r="Q141" s="24"/>
      <c r="R141" s="25"/>
      <c r="S141" s="24"/>
      <c r="T141" s="24"/>
    </row>
    <row r="142" spans="1:20" s="5" customFormat="1" ht="12.75" customHeight="1" x14ac:dyDescent="0.2">
      <c r="A142" s="13" t="s">
        <v>91</v>
      </c>
      <c r="B142" s="1" t="s">
        <v>7</v>
      </c>
      <c r="C142" s="2">
        <v>360634</v>
      </c>
      <c r="D142" s="1">
        <v>27.8</v>
      </c>
      <c r="E142" s="23">
        <v>50009</v>
      </c>
      <c r="F142" s="23">
        <v>48647</v>
      </c>
      <c r="G142" s="1"/>
      <c r="H142" s="1"/>
      <c r="I142" s="24"/>
      <c r="O142" s="1"/>
      <c r="P142" s="1"/>
      <c r="Q142" s="24"/>
      <c r="R142" s="25"/>
      <c r="S142" s="24"/>
      <c r="T142" s="24"/>
    </row>
    <row r="143" spans="1:20" s="5" customFormat="1" ht="12.75" customHeight="1" x14ac:dyDescent="0.2">
      <c r="A143" s="13"/>
      <c r="B143" s="1" t="s">
        <v>8</v>
      </c>
      <c r="C143" s="2">
        <v>4567060</v>
      </c>
      <c r="D143" s="1">
        <v>40.799999999999997</v>
      </c>
      <c r="E143" s="23">
        <v>1324242</v>
      </c>
      <c r="F143" s="23">
        <v>509222</v>
      </c>
      <c r="G143" s="1">
        <v>23</v>
      </c>
      <c r="H143" s="21" t="s">
        <v>11</v>
      </c>
      <c r="I143" s="24"/>
      <c r="O143" s="1"/>
      <c r="P143" s="1"/>
      <c r="Q143" s="24"/>
      <c r="R143" s="25"/>
      <c r="S143" s="24"/>
      <c r="T143" s="24"/>
    </row>
    <row r="144" spans="1:20" s="5" customFormat="1" ht="12.75" customHeight="1" x14ac:dyDescent="0.2">
      <c r="A144" s="13" t="s">
        <v>329</v>
      </c>
      <c r="B144" s="1" t="s">
        <v>7</v>
      </c>
      <c r="C144" s="2">
        <v>360634</v>
      </c>
      <c r="D144" s="1">
        <v>27.8</v>
      </c>
      <c r="E144" s="23">
        <v>47615</v>
      </c>
      <c r="F144" s="23">
        <v>50488</v>
      </c>
      <c r="G144" s="1"/>
      <c r="H144" s="1"/>
      <c r="I144" s="24"/>
      <c r="O144" s="1"/>
      <c r="P144" s="1"/>
      <c r="Q144" s="24"/>
      <c r="R144" s="25"/>
      <c r="S144" s="24"/>
      <c r="T144" s="24"/>
    </row>
    <row r="145" spans="1:20" s="5" customFormat="1" ht="12.75" customHeight="1" x14ac:dyDescent="0.2">
      <c r="A145" s="71" t="s">
        <v>330</v>
      </c>
      <c r="B145" s="1" t="s">
        <v>8</v>
      </c>
      <c r="C145" s="2">
        <v>4567060</v>
      </c>
      <c r="D145" s="1">
        <v>40.799999999999997</v>
      </c>
      <c r="E145" s="23">
        <v>1221630</v>
      </c>
      <c r="F145" s="23">
        <v>597911</v>
      </c>
      <c r="G145" s="1">
        <v>21</v>
      </c>
      <c r="H145" s="21" t="s">
        <v>11</v>
      </c>
      <c r="I145" s="24"/>
      <c r="O145" s="1"/>
      <c r="P145" s="1"/>
      <c r="Q145" s="24"/>
      <c r="R145" s="25"/>
      <c r="S145" s="24"/>
      <c r="T145" s="24"/>
    </row>
    <row r="146" spans="1:20" s="5" customFormat="1" ht="12.75" customHeight="1" x14ac:dyDescent="0.2">
      <c r="A146" s="13" t="s">
        <v>44</v>
      </c>
      <c r="B146" s="1" t="s">
        <v>7</v>
      </c>
      <c r="C146" s="2">
        <v>360634</v>
      </c>
      <c r="D146" s="1">
        <v>27.8</v>
      </c>
      <c r="E146" s="23">
        <v>35746</v>
      </c>
      <c r="F146" s="23">
        <v>62975</v>
      </c>
      <c r="G146" s="1"/>
      <c r="H146" s="1"/>
      <c r="I146" s="24"/>
      <c r="O146" s="1"/>
      <c r="P146" s="1"/>
      <c r="Q146" s="24"/>
      <c r="R146" s="25"/>
      <c r="S146" s="24"/>
      <c r="T146" s="24"/>
    </row>
    <row r="147" spans="1:20" s="5" customFormat="1" ht="12.75" customHeight="1" x14ac:dyDescent="0.2">
      <c r="A147" s="71" t="s">
        <v>92</v>
      </c>
      <c r="B147" s="1" t="s">
        <v>8</v>
      </c>
      <c r="C147" s="2">
        <v>4567060</v>
      </c>
      <c r="D147" s="1">
        <v>40.799999999999997</v>
      </c>
      <c r="E147" s="23">
        <v>954491</v>
      </c>
      <c r="F147" s="23">
        <v>884362</v>
      </c>
      <c r="G147" s="1">
        <v>16</v>
      </c>
      <c r="H147" s="21" t="s">
        <v>11</v>
      </c>
      <c r="I147" s="24"/>
      <c r="O147" s="1"/>
      <c r="P147" s="1"/>
      <c r="Q147" s="24"/>
      <c r="R147" s="25"/>
      <c r="S147" s="24"/>
      <c r="T147" s="24"/>
    </row>
    <row r="148" spans="1:20" s="5" customFormat="1" ht="12.75" customHeight="1" x14ac:dyDescent="0.2">
      <c r="A148" s="13" t="s">
        <v>331</v>
      </c>
      <c r="B148" s="1" t="s">
        <v>7</v>
      </c>
      <c r="C148" s="2"/>
      <c r="D148" s="1">
        <v>27.8</v>
      </c>
      <c r="E148" s="23">
        <v>65182</v>
      </c>
      <c r="F148" s="23">
        <v>30180</v>
      </c>
      <c r="G148" s="1"/>
      <c r="H148" s="1"/>
      <c r="I148" s="24"/>
      <c r="O148" s="1"/>
      <c r="P148" s="1"/>
      <c r="Q148" s="24"/>
      <c r="R148" s="25"/>
      <c r="S148" s="24"/>
      <c r="T148" s="24"/>
    </row>
    <row r="149" spans="1:20" s="5" customFormat="1" ht="12.75" customHeight="1" x14ac:dyDescent="0.2">
      <c r="A149" s="13"/>
      <c r="B149" s="1" t="s">
        <v>8</v>
      </c>
      <c r="C149" s="2">
        <v>4567060</v>
      </c>
      <c r="D149" s="1">
        <v>40.6</v>
      </c>
      <c r="E149" s="23">
        <v>1081844</v>
      </c>
      <c r="F149" s="23">
        <v>689715</v>
      </c>
      <c r="G149" s="1" t="str">
        <f>"(23)"</f>
        <v>(23)</v>
      </c>
      <c r="H149" s="21" t="s">
        <v>11</v>
      </c>
      <c r="I149" s="24"/>
      <c r="O149" s="1"/>
      <c r="P149" s="1"/>
      <c r="Q149" s="24"/>
      <c r="R149" s="25"/>
      <c r="S149" s="24"/>
      <c r="T149" s="24"/>
    </row>
    <row r="150" spans="1:20" s="5" customFormat="1" ht="12.75" customHeight="1" x14ac:dyDescent="0.2">
      <c r="A150" s="13"/>
      <c r="B150" s="1"/>
      <c r="C150" s="2"/>
      <c r="D150" s="1"/>
      <c r="E150" s="23"/>
      <c r="F150" s="23"/>
      <c r="G150" s="1"/>
      <c r="H150" s="21"/>
      <c r="I150" s="24"/>
      <c r="O150" s="1"/>
      <c r="P150" s="1"/>
      <c r="Q150" s="24"/>
      <c r="R150" s="25"/>
      <c r="S150" s="24"/>
      <c r="T150" s="24"/>
    </row>
    <row r="151" spans="1:20" s="5" customFormat="1" ht="12.75" customHeight="1" x14ac:dyDescent="0.2">
      <c r="A151" s="14" t="s">
        <v>27</v>
      </c>
      <c r="B151" s="1"/>
      <c r="C151" s="2"/>
      <c r="D151" s="1"/>
      <c r="E151" s="23"/>
      <c r="F151" s="23"/>
      <c r="G151" s="1"/>
      <c r="H151" s="1"/>
      <c r="I151" s="24"/>
      <c r="O151" s="1"/>
      <c r="P151" s="1"/>
      <c r="Q151" s="24"/>
      <c r="R151" s="25"/>
      <c r="S151" s="24"/>
      <c r="T151" s="24"/>
    </row>
    <row r="152" spans="1:20" s="5" customFormat="1" ht="12.75" customHeight="1" x14ac:dyDescent="0.2">
      <c r="A152" s="13" t="s">
        <v>332</v>
      </c>
      <c r="B152" s="1" t="s">
        <v>7</v>
      </c>
      <c r="C152" s="2">
        <v>361547</v>
      </c>
      <c r="D152" s="1">
        <v>35.9</v>
      </c>
      <c r="E152" s="23">
        <v>72090</v>
      </c>
      <c r="F152" s="23">
        <v>54224</v>
      </c>
      <c r="G152" s="1"/>
      <c r="H152" s="1"/>
      <c r="I152" s="24"/>
      <c r="O152" s="1"/>
      <c r="P152" s="1"/>
      <c r="Q152" s="24"/>
      <c r="R152" s="25"/>
      <c r="S152" s="24"/>
      <c r="T152" s="24"/>
    </row>
    <row r="153" spans="1:20" s="5" customFormat="1" ht="12.75" customHeight="1" x14ac:dyDescent="0.2">
      <c r="A153" s="13"/>
      <c r="B153" s="1" t="s">
        <v>8</v>
      </c>
      <c r="C153" s="2">
        <v>4572713</v>
      </c>
      <c r="D153" s="1">
        <v>46.6</v>
      </c>
      <c r="E153" s="23">
        <v>1059025</v>
      </c>
      <c r="F153" s="23">
        <v>1018188</v>
      </c>
      <c r="G153" s="1">
        <v>11</v>
      </c>
      <c r="H153" s="21" t="s">
        <v>9</v>
      </c>
      <c r="I153" s="24"/>
      <c r="O153" s="1"/>
      <c r="P153" s="1"/>
      <c r="Q153" s="24"/>
      <c r="R153" s="25"/>
      <c r="S153" s="24"/>
      <c r="T153" s="24"/>
    </row>
    <row r="154" spans="1:20" s="5" customFormat="1" ht="12.75" customHeight="1" x14ac:dyDescent="0.2">
      <c r="A154" s="13" t="s">
        <v>93</v>
      </c>
      <c r="B154" s="1" t="s">
        <v>7</v>
      </c>
      <c r="C154" s="2">
        <v>361547</v>
      </c>
      <c r="D154" s="1">
        <v>35.9</v>
      </c>
      <c r="E154" s="23">
        <v>88658</v>
      </c>
      <c r="F154" s="23">
        <v>39897</v>
      </c>
      <c r="G154" s="1"/>
      <c r="H154" s="1"/>
      <c r="I154" s="24"/>
      <c r="O154" s="1"/>
      <c r="P154" s="1"/>
      <c r="Q154" s="24"/>
      <c r="R154" s="25"/>
      <c r="S154" s="24"/>
      <c r="T154" s="24"/>
    </row>
    <row r="155" spans="1:20" s="5" customFormat="1" ht="12.75" customHeight="1" x14ac:dyDescent="0.2">
      <c r="A155" s="71" t="s">
        <v>94</v>
      </c>
      <c r="B155" s="1" t="s">
        <v>8</v>
      </c>
      <c r="C155" s="2">
        <v>4572713</v>
      </c>
      <c r="D155" s="1">
        <v>46.8</v>
      </c>
      <c r="E155" s="23">
        <v>1114158</v>
      </c>
      <c r="F155" s="23">
        <v>994457</v>
      </c>
      <c r="G155" s="1">
        <v>10</v>
      </c>
      <c r="H155" s="1" t="s">
        <v>9</v>
      </c>
      <c r="I155" s="24"/>
      <c r="O155" s="1"/>
      <c r="P155" s="1"/>
      <c r="Q155" s="24"/>
      <c r="R155" s="25"/>
      <c r="S155" s="24"/>
      <c r="T155" s="24"/>
    </row>
    <row r="156" spans="1:20" s="5" customFormat="1" ht="12.75" customHeight="1" x14ac:dyDescent="0.2">
      <c r="A156" s="13" t="s">
        <v>95</v>
      </c>
      <c r="B156" s="1" t="s">
        <v>7</v>
      </c>
      <c r="C156" s="2">
        <v>361547</v>
      </c>
      <c r="D156" s="1">
        <v>35.9</v>
      </c>
      <c r="E156" s="23">
        <v>67534</v>
      </c>
      <c r="F156" s="23">
        <v>59974</v>
      </c>
      <c r="G156" s="1"/>
      <c r="H156" s="1"/>
      <c r="I156" s="24"/>
      <c r="O156" s="1"/>
      <c r="P156" s="1"/>
      <c r="Q156" s="24"/>
      <c r="R156" s="25"/>
      <c r="S156" s="24"/>
      <c r="T156" s="24"/>
    </row>
    <row r="157" spans="1:20" s="5" customFormat="1" ht="12.75" customHeight="1" x14ac:dyDescent="0.2">
      <c r="A157" s="71" t="s">
        <v>96</v>
      </c>
      <c r="B157" s="1" t="s">
        <v>8</v>
      </c>
      <c r="C157" s="2">
        <v>4572713</v>
      </c>
      <c r="D157" s="1">
        <v>46.8</v>
      </c>
      <c r="E157" s="23">
        <v>899626</v>
      </c>
      <c r="F157" s="23">
        <v>1203736</v>
      </c>
      <c r="G157" s="1" t="str">
        <f>"(4)"</f>
        <v>(4)</v>
      </c>
      <c r="H157" s="1" t="s">
        <v>9</v>
      </c>
      <c r="I157" s="24"/>
      <c r="O157" s="1"/>
      <c r="P157" s="1"/>
      <c r="Q157" s="24"/>
      <c r="R157" s="25"/>
      <c r="S157" s="24"/>
      <c r="T157" s="24"/>
    </row>
    <row r="158" spans="1:20" s="5" customFormat="1" ht="12.75" customHeight="1" x14ac:dyDescent="0.2">
      <c r="A158" s="13"/>
      <c r="B158" s="1"/>
      <c r="C158" s="2"/>
      <c r="D158" s="1"/>
      <c r="E158" s="1"/>
      <c r="F158" s="1"/>
      <c r="G158" s="1"/>
      <c r="H158" s="1"/>
      <c r="I158" s="24"/>
      <c r="O158" s="1"/>
      <c r="P158" s="1"/>
      <c r="Q158" s="24"/>
      <c r="R158" s="25"/>
      <c r="S158" s="24"/>
      <c r="T158" s="24"/>
    </row>
    <row r="159" spans="1:20" s="5" customFormat="1" ht="12.75" customHeight="1" x14ac:dyDescent="0.2">
      <c r="A159" s="14" t="s">
        <v>28</v>
      </c>
      <c r="B159" s="1"/>
      <c r="C159" s="2"/>
      <c r="D159" s="1"/>
      <c r="E159" s="23"/>
      <c r="F159" s="23"/>
      <c r="G159" s="1"/>
      <c r="H159" s="1"/>
      <c r="I159" s="24"/>
    </row>
    <row r="160" spans="1:20" s="5" customFormat="1" ht="12.75" customHeight="1" x14ac:dyDescent="0.2">
      <c r="A160" s="13" t="s">
        <v>53</v>
      </c>
      <c r="B160" s="1" t="s">
        <v>7</v>
      </c>
      <c r="C160" s="2">
        <v>361819</v>
      </c>
      <c r="D160" s="1">
        <v>38.1</v>
      </c>
      <c r="E160" s="23">
        <v>85465</v>
      </c>
      <c r="F160" s="23">
        <v>42555</v>
      </c>
      <c r="G160" s="1"/>
      <c r="H160" s="1"/>
      <c r="I160" s="24"/>
    </row>
    <row r="161" spans="1:20" s="5" customFormat="1" ht="12.75" customHeight="1" x14ac:dyDescent="0.2">
      <c r="A161" s="71" t="s">
        <v>54</v>
      </c>
      <c r="B161" s="1" t="s">
        <v>8</v>
      </c>
      <c r="C161" s="2">
        <v>4576512</v>
      </c>
      <c r="D161" s="1">
        <v>45.5</v>
      </c>
      <c r="E161" s="23">
        <v>1288697</v>
      </c>
      <c r="F161" s="23">
        <v>706379</v>
      </c>
      <c r="G161" s="1">
        <v>23</v>
      </c>
      <c r="H161" s="1" t="s">
        <v>11</v>
      </c>
      <c r="I161" s="24"/>
    </row>
    <row r="162" spans="1:20" s="5" customFormat="1" ht="12.75" customHeight="1" x14ac:dyDescent="0.2">
      <c r="A162" s="13" t="s">
        <v>55</v>
      </c>
      <c r="B162" s="1" t="s">
        <v>7</v>
      </c>
      <c r="C162" s="2">
        <v>361819</v>
      </c>
      <c r="D162" s="1">
        <v>38.1</v>
      </c>
      <c r="E162" s="23">
        <v>80622</v>
      </c>
      <c r="F162" s="23">
        <v>55134</v>
      </c>
      <c r="G162" s="1"/>
      <c r="H162" s="1"/>
      <c r="I162" s="24"/>
    </row>
    <row r="163" spans="1:20" s="5" customFormat="1" ht="12.75" customHeight="1" x14ac:dyDescent="0.2">
      <c r="A163" s="71" t="s">
        <v>56</v>
      </c>
      <c r="B163" s="1" t="s">
        <v>8</v>
      </c>
      <c r="C163" s="2">
        <v>4576512</v>
      </c>
      <c r="D163" s="1">
        <v>45.9</v>
      </c>
      <c r="E163" s="23">
        <v>1132662</v>
      </c>
      <c r="F163" s="23">
        <v>939975</v>
      </c>
      <c r="G163" s="1" t="str">
        <f>"(11,5)"</f>
        <v>(11,5)</v>
      </c>
      <c r="H163" s="1" t="s">
        <v>11</v>
      </c>
      <c r="I163" s="24"/>
    </row>
    <row r="164" spans="1:20" s="5" customFormat="1" ht="12.75" customHeight="1" x14ac:dyDescent="0.2">
      <c r="A164" s="13"/>
      <c r="B164" s="1"/>
      <c r="C164" s="2"/>
      <c r="D164" s="1"/>
      <c r="E164" s="1"/>
      <c r="F164" s="1"/>
      <c r="G164" s="1"/>
      <c r="H164" s="1"/>
      <c r="I164" s="24"/>
    </row>
    <row r="165" spans="1:20" s="5" customFormat="1" ht="12.75" customHeight="1" x14ac:dyDescent="0.2">
      <c r="A165" s="14" t="s">
        <v>29</v>
      </c>
      <c r="B165" s="1"/>
      <c r="C165" s="2"/>
      <c r="D165" s="1"/>
      <c r="E165" s="23"/>
      <c r="F165" s="23"/>
      <c r="G165" s="1"/>
      <c r="H165" s="1"/>
      <c r="I165" s="24"/>
    </row>
    <row r="166" spans="1:20" s="5" customFormat="1" ht="12.75" customHeight="1" x14ac:dyDescent="0.2">
      <c r="A166" s="13" t="s">
        <v>333</v>
      </c>
      <c r="B166" s="1" t="s">
        <v>7</v>
      </c>
      <c r="C166" s="2">
        <v>361595</v>
      </c>
      <c r="D166" s="1">
        <v>38.700000000000003</v>
      </c>
      <c r="E166" s="2">
        <v>91205</v>
      </c>
      <c r="F166" s="2">
        <v>46749</v>
      </c>
      <c r="G166" s="1"/>
      <c r="H166" s="2"/>
      <c r="I166" s="24"/>
    </row>
    <row r="167" spans="1:20" s="5" customFormat="1" ht="12.75" customHeight="1" x14ac:dyDescent="0.2">
      <c r="A167" s="13"/>
      <c r="B167" s="1" t="s">
        <v>8</v>
      </c>
      <c r="C167" s="2">
        <v>4602535</v>
      </c>
      <c r="D167" s="1">
        <v>43.8</v>
      </c>
      <c r="E167" s="2">
        <v>1021175</v>
      </c>
      <c r="F167" s="2">
        <v>950360</v>
      </c>
      <c r="G167" s="1" t="str">
        <f>"(12)"</f>
        <v>(12)</v>
      </c>
      <c r="H167" s="21" t="s">
        <v>11</v>
      </c>
      <c r="I167" s="24"/>
    </row>
    <row r="168" spans="1:20" s="5" customFormat="1" ht="12.75" customHeight="1" x14ac:dyDescent="0.2">
      <c r="A168" s="13" t="s">
        <v>334</v>
      </c>
      <c r="B168" s="1" t="s">
        <v>7</v>
      </c>
      <c r="C168" s="2">
        <v>361595</v>
      </c>
      <c r="D168" s="1">
        <v>38.700000000000003</v>
      </c>
      <c r="E168" s="2">
        <v>40657</v>
      </c>
      <c r="F168" s="2">
        <v>96581</v>
      </c>
      <c r="G168" s="1"/>
      <c r="H168" s="21"/>
      <c r="I168" s="24"/>
    </row>
    <row r="169" spans="1:20" s="5" customFormat="1" ht="12.75" customHeight="1" x14ac:dyDescent="0.2">
      <c r="A169" s="13"/>
      <c r="B169" s="1" t="s">
        <v>8</v>
      </c>
      <c r="C169" s="2">
        <v>4602535</v>
      </c>
      <c r="D169" s="1">
        <v>43.8</v>
      </c>
      <c r="E169" s="2">
        <v>460674</v>
      </c>
      <c r="F169" s="2">
        <v>1504177</v>
      </c>
      <c r="G169" s="1">
        <v>0</v>
      </c>
      <c r="H169" s="2" t="s">
        <v>9</v>
      </c>
      <c r="I169" s="24"/>
    </row>
    <row r="170" spans="1:20" s="5" customFormat="1" ht="12.75" customHeight="1" x14ac:dyDescent="0.2">
      <c r="A170" s="13" t="s">
        <v>335</v>
      </c>
      <c r="B170" s="1" t="s">
        <v>7</v>
      </c>
      <c r="C170" s="2">
        <v>361595</v>
      </c>
      <c r="D170" s="1">
        <v>38.700000000000003</v>
      </c>
      <c r="E170" s="2">
        <v>83149</v>
      </c>
      <c r="F170" s="2">
        <v>52103</v>
      </c>
      <c r="G170" s="1"/>
      <c r="H170" s="21"/>
      <c r="I170" s="24"/>
    </row>
    <row r="171" spans="1:20" s="5" customFormat="1" ht="12.75" customHeight="1" x14ac:dyDescent="0.2">
      <c r="A171" s="13"/>
      <c r="B171" s="1" t="s">
        <v>8</v>
      </c>
      <c r="C171" s="2">
        <v>4602535</v>
      </c>
      <c r="D171" s="1">
        <v>43.8</v>
      </c>
      <c r="E171" s="2">
        <v>1435040</v>
      </c>
      <c r="F171" s="2">
        <v>533297</v>
      </c>
      <c r="G171" s="1" t="str">
        <f>"(23)"</f>
        <v>(23)</v>
      </c>
      <c r="H171" s="2" t="s">
        <v>11</v>
      </c>
      <c r="I171" s="24"/>
    </row>
    <row r="172" spans="1:20" s="5" customFormat="1" ht="12.75" customHeight="1" x14ac:dyDescent="0.2">
      <c r="A172" s="13"/>
      <c r="B172" s="1"/>
      <c r="C172" s="2"/>
      <c r="D172" s="3"/>
      <c r="E172" s="2"/>
      <c r="F172" s="2"/>
      <c r="G172" s="4"/>
      <c r="H172" s="1"/>
      <c r="I172" s="24"/>
      <c r="O172" s="1"/>
      <c r="P172" s="1"/>
      <c r="Q172" s="24"/>
      <c r="R172" s="25"/>
      <c r="S172" s="24"/>
      <c r="T172" s="24"/>
    </row>
    <row r="173" spans="1:20" ht="12.75" customHeight="1" x14ac:dyDescent="0.2">
      <c r="A173" s="14" t="s">
        <v>137</v>
      </c>
      <c r="B173" s="1"/>
      <c r="C173" s="28"/>
      <c r="D173" s="2"/>
      <c r="E173" s="1"/>
      <c r="F173" s="1"/>
      <c r="G173" s="1"/>
      <c r="H173" s="4"/>
    </row>
    <row r="174" spans="1:20" s="5" customFormat="1" ht="12.75" customHeight="1" x14ac:dyDescent="0.2">
      <c r="A174" s="13" t="s">
        <v>336</v>
      </c>
      <c r="B174" s="1" t="s">
        <v>7</v>
      </c>
      <c r="C174" s="2">
        <v>361994</v>
      </c>
      <c r="D174" s="1">
        <v>28.1</v>
      </c>
      <c r="E174" s="23">
        <v>70724</v>
      </c>
      <c r="F174" s="23">
        <v>28717</v>
      </c>
      <c r="G174" s="4"/>
      <c r="H174" s="1"/>
      <c r="I174" s="24"/>
      <c r="O174" s="1"/>
      <c r="P174" s="1"/>
      <c r="Q174" s="24"/>
      <c r="R174" s="25"/>
      <c r="S174" s="24"/>
      <c r="T174" s="24"/>
    </row>
    <row r="175" spans="1:20" s="5" customFormat="1" ht="12.75" customHeight="1" x14ac:dyDescent="0.2">
      <c r="A175" s="13"/>
      <c r="B175" s="1" t="s">
        <v>8</v>
      </c>
      <c r="C175" s="2">
        <v>4583856</v>
      </c>
      <c r="D175" s="1">
        <v>37.9</v>
      </c>
      <c r="E175" s="23">
        <v>836215</v>
      </c>
      <c r="F175" s="23">
        <v>866107</v>
      </c>
      <c r="G175" s="5">
        <v>9</v>
      </c>
      <c r="H175" s="21" t="s">
        <v>9</v>
      </c>
    </row>
    <row r="176" spans="1:20" s="5" customFormat="1" ht="12.75" customHeight="1" x14ac:dyDescent="0.2">
      <c r="A176" s="13" t="s">
        <v>337</v>
      </c>
      <c r="B176" s="1" t="s">
        <v>7</v>
      </c>
      <c r="C176" s="2">
        <v>361994</v>
      </c>
      <c r="D176" s="1">
        <v>28.1</v>
      </c>
      <c r="E176" s="23">
        <v>57189</v>
      </c>
      <c r="F176" s="23">
        <v>41771</v>
      </c>
      <c r="G176" s="4"/>
      <c r="H176" s="1"/>
      <c r="I176" s="24"/>
      <c r="O176" s="1"/>
      <c r="P176" s="1"/>
      <c r="Q176" s="24"/>
      <c r="R176" s="25"/>
      <c r="S176" s="24"/>
      <c r="T176" s="24"/>
    </row>
    <row r="177" spans="1:8" s="5" customFormat="1" ht="12.75" customHeight="1" x14ac:dyDescent="0.2">
      <c r="A177" s="13"/>
      <c r="B177" s="1" t="s">
        <v>8</v>
      </c>
      <c r="C177" s="2">
        <v>4583856</v>
      </c>
      <c r="D177" s="1">
        <v>37.9</v>
      </c>
      <c r="E177" s="23">
        <v>620918</v>
      </c>
      <c r="F177" s="23">
        <v>1078434</v>
      </c>
      <c r="G177" s="4" t="s">
        <v>136</v>
      </c>
      <c r="H177" s="21" t="s">
        <v>9</v>
      </c>
    </row>
    <row r="178" spans="1:8" s="5" customFormat="1" ht="12.75" customHeight="1" x14ac:dyDescent="0.2">
      <c r="A178" s="13" t="s">
        <v>338</v>
      </c>
      <c r="B178" s="1" t="s">
        <v>7</v>
      </c>
      <c r="C178" s="2">
        <v>361994</v>
      </c>
      <c r="D178" s="3">
        <v>28</v>
      </c>
      <c r="E178" s="23">
        <v>56188</v>
      </c>
      <c r="F178" s="23">
        <v>42625</v>
      </c>
      <c r="G178" s="4"/>
      <c r="H178" s="1"/>
    </row>
    <row r="179" spans="1:8" s="5" customFormat="1" ht="12.75" customHeight="1" x14ac:dyDescent="0.2">
      <c r="A179" s="13"/>
      <c r="B179" s="1" t="s">
        <v>8</v>
      </c>
      <c r="C179" s="2">
        <v>4583856</v>
      </c>
      <c r="D179" s="1">
        <v>37.9</v>
      </c>
      <c r="E179" s="23">
        <v>569950</v>
      </c>
      <c r="F179" s="23">
        <v>1126721</v>
      </c>
      <c r="G179" s="4" t="s">
        <v>127</v>
      </c>
      <c r="H179" s="21" t="s">
        <v>9</v>
      </c>
    </row>
    <row r="180" spans="1:8" s="5" customFormat="1" ht="12.75" customHeight="1" x14ac:dyDescent="0.2">
      <c r="A180" s="13" t="s">
        <v>339</v>
      </c>
      <c r="B180" s="1" t="s">
        <v>7</v>
      </c>
      <c r="C180" s="2">
        <v>361994</v>
      </c>
      <c r="D180" s="3">
        <v>28</v>
      </c>
      <c r="E180" s="23">
        <v>81744</v>
      </c>
      <c r="F180" s="23">
        <v>15101</v>
      </c>
      <c r="G180" s="4"/>
      <c r="H180" s="1"/>
    </row>
    <row r="181" spans="1:8" s="5" customFormat="1" ht="12.75" customHeight="1" x14ac:dyDescent="0.2">
      <c r="A181" s="13"/>
      <c r="B181" s="1" t="s">
        <v>8</v>
      </c>
      <c r="C181" s="2">
        <v>4583856</v>
      </c>
      <c r="D181" s="1">
        <v>37.9</v>
      </c>
      <c r="E181" s="23">
        <v>1390831</v>
      </c>
      <c r="F181" s="23">
        <v>277225</v>
      </c>
      <c r="G181" s="4">
        <v>23</v>
      </c>
      <c r="H181" s="21" t="s">
        <v>11</v>
      </c>
    </row>
    <row r="182" spans="1:8" s="5" customFormat="1" ht="12.75" customHeight="1" x14ac:dyDescent="0.2">
      <c r="A182" s="13"/>
      <c r="B182" s="1"/>
      <c r="C182" s="2"/>
      <c r="D182" s="1"/>
      <c r="E182" s="1"/>
      <c r="F182" s="1"/>
      <c r="G182" s="4"/>
      <c r="H182" s="1"/>
    </row>
    <row r="183" spans="1:8" s="5" customFormat="1" ht="12.75" customHeight="1" x14ac:dyDescent="0.2">
      <c r="A183" s="14" t="s">
        <v>135</v>
      </c>
      <c r="B183" s="1"/>
      <c r="C183" s="2"/>
      <c r="D183" s="1"/>
      <c r="E183" s="23"/>
      <c r="F183" s="23"/>
      <c r="G183" s="4"/>
      <c r="H183" s="1"/>
    </row>
    <row r="184" spans="1:8" s="5" customFormat="1" ht="12.75" customHeight="1" x14ac:dyDescent="0.2">
      <c r="A184" s="13" t="s">
        <v>340</v>
      </c>
      <c r="B184" s="1" t="s">
        <v>7</v>
      </c>
      <c r="C184" s="2">
        <v>362560</v>
      </c>
      <c r="D184" s="1">
        <v>37.6</v>
      </c>
      <c r="E184" s="23">
        <v>79475</v>
      </c>
      <c r="F184" s="23">
        <v>54883</v>
      </c>
      <c r="G184" s="4"/>
      <c r="H184" s="1"/>
    </row>
    <row r="185" spans="1:8" s="5" customFormat="1" ht="12.75" customHeight="1" x14ac:dyDescent="0.2">
      <c r="A185" s="13"/>
      <c r="B185" s="1" t="s">
        <v>8</v>
      </c>
      <c r="C185" s="2">
        <v>4591795</v>
      </c>
      <c r="D185" s="1">
        <v>40.4</v>
      </c>
      <c r="E185" s="23">
        <v>1110053</v>
      </c>
      <c r="F185" s="23">
        <v>718349</v>
      </c>
      <c r="G185" s="4" t="s">
        <v>134</v>
      </c>
      <c r="H185" s="21" t="s">
        <v>11</v>
      </c>
    </row>
    <row r="186" spans="1:8" s="5" customFormat="1" ht="12.75" customHeight="1" x14ac:dyDescent="0.2">
      <c r="A186" s="13" t="s">
        <v>341</v>
      </c>
      <c r="B186" s="1" t="s">
        <v>7</v>
      </c>
      <c r="C186" s="2">
        <v>362560</v>
      </c>
      <c r="D186" s="1">
        <v>37.6</v>
      </c>
      <c r="E186" s="23">
        <v>40022</v>
      </c>
      <c r="F186" s="23">
        <v>92000</v>
      </c>
      <c r="G186" s="4"/>
      <c r="H186" s="1"/>
    </row>
    <row r="187" spans="1:8" s="5" customFormat="1" ht="12.75" customHeight="1" x14ac:dyDescent="0.2">
      <c r="A187" s="13"/>
      <c r="B187" s="1" t="s">
        <v>8</v>
      </c>
      <c r="C187" s="2">
        <v>4591795</v>
      </c>
      <c r="D187" s="1">
        <v>40.299999999999997</v>
      </c>
      <c r="E187" s="23">
        <v>499266</v>
      </c>
      <c r="F187" s="23">
        <v>1307302</v>
      </c>
      <c r="G187" s="4">
        <v>0</v>
      </c>
      <c r="H187" s="1" t="s">
        <v>9</v>
      </c>
    </row>
    <row r="188" spans="1:8" s="5" customFormat="1" ht="12.75" customHeight="1" x14ac:dyDescent="0.2">
      <c r="A188" s="13" t="s">
        <v>138</v>
      </c>
      <c r="B188" s="1" t="s">
        <v>7</v>
      </c>
      <c r="C188" s="2">
        <v>362560</v>
      </c>
      <c r="D188" s="1">
        <v>37.6</v>
      </c>
      <c r="E188" s="23">
        <v>79966</v>
      </c>
      <c r="F188" s="23">
        <v>51556</v>
      </c>
      <c r="G188" s="4"/>
      <c r="H188" s="1"/>
    </row>
    <row r="189" spans="1:8" s="5" customFormat="1" ht="12.75" customHeight="1" x14ac:dyDescent="0.2">
      <c r="A189" s="71" t="s">
        <v>132</v>
      </c>
      <c r="B189" s="1" t="s">
        <v>8</v>
      </c>
      <c r="C189" s="2">
        <v>4591795</v>
      </c>
      <c r="D189" s="1">
        <v>40.299999999999997</v>
      </c>
      <c r="E189" s="23">
        <v>834673</v>
      </c>
      <c r="F189" s="23">
        <v>962702</v>
      </c>
      <c r="G189" s="4" t="s">
        <v>133</v>
      </c>
      <c r="H189" s="1" t="s">
        <v>9</v>
      </c>
    </row>
    <row r="190" spans="1:8" s="5" customFormat="1" ht="12.75" customHeight="1" x14ac:dyDescent="0.2">
      <c r="A190" s="13"/>
      <c r="B190" s="1"/>
      <c r="C190" s="2"/>
      <c r="D190" s="1"/>
      <c r="E190" s="2"/>
      <c r="F190" s="2"/>
      <c r="G190" s="27"/>
      <c r="H190" s="2"/>
    </row>
    <row r="191" spans="1:8" s="5" customFormat="1" ht="12.75" customHeight="1" x14ac:dyDescent="0.2">
      <c r="A191" s="14" t="s">
        <v>131</v>
      </c>
      <c r="B191" s="1"/>
      <c r="C191" s="2"/>
      <c r="D191" s="1"/>
      <c r="E191" s="23"/>
      <c r="F191" s="23"/>
      <c r="G191" s="4"/>
      <c r="H191" s="1"/>
    </row>
    <row r="192" spans="1:8" s="5" customFormat="1" ht="12.75" customHeight="1" x14ac:dyDescent="0.2">
      <c r="A192" s="13" t="s">
        <v>342</v>
      </c>
      <c r="B192" s="1" t="s">
        <v>7</v>
      </c>
      <c r="C192" s="2">
        <v>362969</v>
      </c>
      <c r="D192" s="3">
        <v>17.7</v>
      </c>
      <c r="E192" s="23">
        <v>51528</v>
      </c>
      <c r="F192" s="23">
        <v>10782</v>
      </c>
      <c r="G192" s="4"/>
      <c r="H192" s="1"/>
    </row>
    <row r="193" spans="1:8" s="5" customFormat="1" ht="12.75" customHeight="1" x14ac:dyDescent="0.2">
      <c r="A193" s="13"/>
      <c r="B193" s="1" t="s">
        <v>8</v>
      </c>
      <c r="C193" s="2">
        <v>4599317</v>
      </c>
      <c r="D193" s="3">
        <v>31</v>
      </c>
      <c r="E193" s="23">
        <v>1052052</v>
      </c>
      <c r="F193" s="23">
        <v>329153</v>
      </c>
      <c r="G193" s="4">
        <v>23</v>
      </c>
      <c r="H193" s="21" t="s">
        <v>11</v>
      </c>
    </row>
    <row r="194" spans="1:8" s="5" customFormat="1" ht="12.75" customHeight="1" x14ac:dyDescent="0.2">
      <c r="A194" s="13" t="s">
        <v>343</v>
      </c>
      <c r="B194" s="1" t="s">
        <v>7</v>
      </c>
      <c r="C194" s="2">
        <v>362969</v>
      </c>
      <c r="D194" s="3">
        <v>17.7</v>
      </c>
      <c r="E194" s="23">
        <v>57164</v>
      </c>
      <c r="F194" s="23">
        <v>4368</v>
      </c>
      <c r="G194" s="4"/>
      <c r="H194" s="1"/>
    </row>
    <row r="195" spans="1:8" s="5" customFormat="1" ht="12.75" customHeight="1" x14ac:dyDescent="0.2">
      <c r="A195" s="13"/>
      <c r="B195" s="1" t="s">
        <v>8</v>
      </c>
      <c r="C195" s="2">
        <v>4599317</v>
      </c>
      <c r="D195" s="3">
        <v>31</v>
      </c>
      <c r="E195" s="23">
        <v>1250728</v>
      </c>
      <c r="F195" s="23">
        <v>114105</v>
      </c>
      <c r="G195" s="4">
        <v>23</v>
      </c>
      <c r="H195" s="21" t="s">
        <v>11</v>
      </c>
    </row>
    <row r="196" spans="1:8" s="5" customFormat="1" ht="12.75" customHeight="1" x14ac:dyDescent="0.2">
      <c r="A196" s="13" t="s">
        <v>139</v>
      </c>
      <c r="B196" s="1" t="s">
        <v>7</v>
      </c>
      <c r="C196" s="2">
        <v>362969</v>
      </c>
      <c r="D196" s="3">
        <v>17.7</v>
      </c>
      <c r="E196" s="23">
        <v>23997</v>
      </c>
      <c r="F196" s="23">
        <v>37959</v>
      </c>
      <c r="G196" s="4"/>
      <c r="H196" s="1"/>
    </row>
    <row r="197" spans="1:8" s="5" customFormat="1" ht="12.75" customHeight="1" x14ac:dyDescent="0.2">
      <c r="A197" s="71" t="s">
        <v>140</v>
      </c>
      <c r="B197" s="1" t="s">
        <v>8</v>
      </c>
      <c r="C197" s="2">
        <v>4599317</v>
      </c>
      <c r="D197" s="3">
        <v>31</v>
      </c>
      <c r="E197" s="23">
        <v>601613</v>
      </c>
      <c r="F197" s="23">
        <v>775087</v>
      </c>
      <c r="G197" s="4">
        <v>3</v>
      </c>
      <c r="H197" s="21" t="s">
        <v>9</v>
      </c>
    </row>
    <row r="198" spans="1:8" s="5" customFormat="1" ht="12.75" customHeight="1" x14ac:dyDescent="0.2">
      <c r="A198" s="13" t="s">
        <v>141</v>
      </c>
      <c r="B198" s="1" t="s">
        <v>7</v>
      </c>
      <c r="C198" s="2">
        <v>362969</v>
      </c>
      <c r="D198" s="3">
        <v>17.7</v>
      </c>
      <c r="E198" s="23">
        <v>50984</v>
      </c>
      <c r="F198" s="23">
        <v>10004</v>
      </c>
      <c r="G198" s="4"/>
      <c r="H198" s="1"/>
    </row>
    <row r="199" spans="1:8" s="5" customFormat="1" ht="12.75" customHeight="1" x14ac:dyDescent="0.2">
      <c r="A199" s="71" t="s">
        <v>130</v>
      </c>
      <c r="B199" s="1" t="s">
        <v>8</v>
      </c>
      <c r="C199" s="2">
        <v>4599317</v>
      </c>
      <c r="D199" s="3">
        <v>30.9</v>
      </c>
      <c r="E199" s="23">
        <v>1090783</v>
      </c>
      <c r="F199" s="23">
        <v>259215</v>
      </c>
      <c r="G199" s="4">
        <v>23</v>
      </c>
      <c r="H199" s="21" t="s">
        <v>11</v>
      </c>
    </row>
    <row r="200" spans="1:8" s="5" customFormat="1" ht="12.75" customHeight="1" x14ac:dyDescent="0.2">
      <c r="A200" s="13" t="s">
        <v>142</v>
      </c>
      <c r="B200" s="1" t="s">
        <v>7</v>
      </c>
      <c r="C200" s="2">
        <v>362969</v>
      </c>
      <c r="D200" s="3">
        <v>17.7</v>
      </c>
      <c r="E200" s="23">
        <v>27933</v>
      </c>
      <c r="F200" s="23">
        <v>33967</v>
      </c>
      <c r="G200" s="4"/>
    </row>
    <row r="201" spans="1:8" s="5" customFormat="1" ht="12.75" customHeight="1" x14ac:dyDescent="0.2">
      <c r="A201" s="71" t="s">
        <v>129</v>
      </c>
      <c r="B201" s="1" t="s">
        <v>8</v>
      </c>
      <c r="C201" s="2">
        <v>4599317</v>
      </c>
      <c r="D201" s="3">
        <v>31</v>
      </c>
      <c r="E201" s="23">
        <v>741219</v>
      </c>
      <c r="F201" s="23">
        <v>632792</v>
      </c>
      <c r="G201" s="4">
        <v>14</v>
      </c>
      <c r="H201" s="21" t="s">
        <v>11</v>
      </c>
    </row>
    <row r="202" spans="1:8" s="5" customFormat="1" ht="12.75" customHeight="1" x14ac:dyDescent="0.2">
      <c r="A202" s="13"/>
      <c r="B202" s="1"/>
      <c r="C202" s="2"/>
      <c r="D202" s="3"/>
      <c r="E202" s="3"/>
      <c r="F202" s="1"/>
      <c r="G202" s="4"/>
      <c r="H202" s="1"/>
    </row>
    <row r="203" spans="1:8" s="5" customFormat="1" ht="12.75" customHeight="1" x14ac:dyDescent="0.2">
      <c r="A203" s="14" t="s">
        <v>128</v>
      </c>
      <c r="B203" s="1"/>
      <c r="C203" s="2"/>
      <c r="D203" s="3"/>
      <c r="E203" s="3"/>
      <c r="F203" s="23"/>
      <c r="G203" s="4"/>
      <c r="H203" s="23"/>
    </row>
    <row r="204" spans="1:8" s="5" customFormat="1" ht="12.75" customHeight="1" x14ac:dyDescent="0.2">
      <c r="A204" s="13" t="s">
        <v>143</v>
      </c>
      <c r="B204" s="1" t="s">
        <v>7</v>
      </c>
      <c r="C204" s="2">
        <v>362339</v>
      </c>
      <c r="D204" s="3">
        <v>30.8</v>
      </c>
      <c r="E204" s="23">
        <v>70397</v>
      </c>
      <c r="F204" s="23">
        <v>34709</v>
      </c>
      <c r="G204" s="4"/>
    </row>
    <row r="205" spans="1:8" s="5" customFormat="1" ht="12.75" customHeight="1" x14ac:dyDescent="0.2">
      <c r="A205" s="71" t="s">
        <v>144</v>
      </c>
      <c r="B205" s="1" t="s">
        <v>8</v>
      </c>
      <c r="C205" s="2">
        <v>4602577</v>
      </c>
      <c r="D205" s="3">
        <v>31.4</v>
      </c>
      <c r="E205" s="23">
        <v>1086534</v>
      </c>
      <c r="F205" s="23">
        <v>313874</v>
      </c>
      <c r="G205" s="4">
        <v>23</v>
      </c>
      <c r="H205" s="21" t="s">
        <v>11</v>
      </c>
    </row>
    <row r="206" spans="1:8" s="5" customFormat="1" ht="12.75" customHeight="1" x14ac:dyDescent="0.2">
      <c r="A206" s="13" t="s">
        <v>344</v>
      </c>
      <c r="B206" s="1" t="s">
        <v>7</v>
      </c>
      <c r="C206" s="2">
        <v>362339</v>
      </c>
      <c r="D206" s="3">
        <v>30.8</v>
      </c>
      <c r="E206" s="23">
        <v>58820</v>
      </c>
      <c r="F206" s="23">
        <v>45787</v>
      </c>
      <c r="G206" s="4"/>
    </row>
    <row r="207" spans="1:8" s="5" customFormat="1" ht="12.75" customHeight="1" x14ac:dyDescent="0.2">
      <c r="A207" s="13"/>
      <c r="B207" s="1" t="s">
        <v>8</v>
      </c>
      <c r="C207" s="2">
        <v>4602577</v>
      </c>
      <c r="D207" s="3">
        <v>31.3</v>
      </c>
      <c r="E207" s="23">
        <v>544630</v>
      </c>
      <c r="F207" s="23">
        <v>837990</v>
      </c>
      <c r="G207" s="4" t="s">
        <v>127</v>
      </c>
      <c r="H207" s="1" t="s">
        <v>9</v>
      </c>
    </row>
    <row r="208" spans="1:8" s="5" customFormat="1" ht="12.75" customHeight="1" x14ac:dyDescent="0.2">
      <c r="A208" s="13"/>
      <c r="B208" s="1"/>
      <c r="C208" s="2"/>
      <c r="D208" s="3"/>
      <c r="E208" s="23"/>
      <c r="F208" s="23"/>
      <c r="G208" s="27"/>
    </row>
    <row r="209" spans="1:8" s="5" customFormat="1" ht="12.75" customHeight="1" x14ac:dyDescent="0.2">
      <c r="A209" s="14" t="s">
        <v>126</v>
      </c>
      <c r="B209" s="1"/>
      <c r="C209" s="2"/>
      <c r="D209" s="3"/>
      <c r="E209" s="23"/>
      <c r="F209" s="23"/>
      <c r="G209" s="4"/>
      <c r="H209" s="1"/>
    </row>
    <row r="210" spans="1:8" s="5" customFormat="1" ht="12.75" customHeight="1" x14ac:dyDescent="0.2">
      <c r="A210" s="13" t="s">
        <v>345</v>
      </c>
      <c r="B210" s="1" t="s">
        <v>7</v>
      </c>
      <c r="C210" s="2">
        <v>363380</v>
      </c>
      <c r="D210" s="3">
        <v>42</v>
      </c>
      <c r="E210" s="23">
        <v>49960</v>
      </c>
      <c r="F210" s="23">
        <v>99665</v>
      </c>
      <c r="G210" s="4"/>
      <c r="H210" s="1"/>
    </row>
    <row r="211" spans="1:8" s="5" customFormat="1" ht="12.75" customHeight="1" x14ac:dyDescent="0.2">
      <c r="A211" s="13"/>
      <c r="B211" s="1" t="s">
        <v>8</v>
      </c>
      <c r="C211" s="2">
        <v>4612166</v>
      </c>
      <c r="D211" s="3">
        <v>46.7</v>
      </c>
      <c r="E211" s="23">
        <v>982867</v>
      </c>
      <c r="F211" s="23">
        <v>1138301</v>
      </c>
      <c r="G211" s="4">
        <v>11</v>
      </c>
      <c r="H211" s="21" t="s">
        <v>9</v>
      </c>
    </row>
    <row r="212" spans="1:8" s="5" customFormat="1" ht="12.75" customHeight="1" x14ac:dyDescent="0.2">
      <c r="A212" s="13" t="s">
        <v>145</v>
      </c>
      <c r="B212" s="1" t="s">
        <v>7</v>
      </c>
      <c r="C212" s="2">
        <v>363380</v>
      </c>
      <c r="D212" s="3">
        <v>42</v>
      </c>
      <c r="E212" s="23">
        <v>43054</v>
      </c>
      <c r="F212" s="23">
        <v>106929</v>
      </c>
      <c r="G212" s="4"/>
      <c r="H212" s="1"/>
    </row>
    <row r="213" spans="1:8" s="5" customFormat="1" ht="12.75" customHeight="1" x14ac:dyDescent="0.2">
      <c r="A213" s="71" t="s">
        <v>125</v>
      </c>
      <c r="B213" s="1" t="s">
        <v>8</v>
      </c>
      <c r="C213" s="2">
        <v>4612166</v>
      </c>
      <c r="D213" s="3">
        <v>46.7</v>
      </c>
      <c r="E213" s="23">
        <v>697874</v>
      </c>
      <c r="F213" s="23">
        <v>1418961</v>
      </c>
      <c r="G213" s="4" t="s">
        <v>98</v>
      </c>
      <c r="H213" s="1" t="s">
        <v>9</v>
      </c>
    </row>
    <row r="214" spans="1:8" s="5" customFormat="1" ht="12.75" customHeight="1" x14ac:dyDescent="0.2">
      <c r="A214" s="13"/>
      <c r="B214" s="1"/>
      <c r="C214" s="2"/>
      <c r="D214" s="3"/>
      <c r="E214" s="1"/>
      <c r="F214" s="1"/>
      <c r="G214" s="4"/>
      <c r="H214" s="1"/>
    </row>
    <row r="215" spans="1:8" s="5" customFormat="1" ht="12.75" customHeight="1" x14ac:dyDescent="0.2">
      <c r="A215" s="14" t="s">
        <v>124</v>
      </c>
      <c r="B215" s="1"/>
      <c r="C215" s="2"/>
      <c r="D215" s="3"/>
      <c r="E215" s="1"/>
      <c r="F215" s="1"/>
      <c r="G215" s="4"/>
      <c r="H215" s="1"/>
    </row>
    <row r="216" spans="1:8" s="5" customFormat="1" ht="12.75" customHeight="1" x14ac:dyDescent="0.2">
      <c r="A216" s="13" t="s">
        <v>123</v>
      </c>
      <c r="B216" s="1" t="s">
        <v>7</v>
      </c>
      <c r="C216" s="2">
        <v>363412</v>
      </c>
      <c r="D216" s="3">
        <v>24</v>
      </c>
      <c r="E216" s="2">
        <v>17398</v>
      </c>
      <c r="F216" s="2">
        <v>68405</v>
      </c>
      <c r="G216" s="7"/>
    </row>
    <row r="217" spans="1:8" s="5" customFormat="1" ht="12.75" customHeight="1" x14ac:dyDescent="0.2">
      <c r="A217" s="71" t="s">
        <v>146</v>
      </c>
      <c r="B217" s="1" t="s">
        <v>8</v>
      </c>
      <c r="C217" s="2">
        <v>4614860</v>
      </c>
      <c r="D217" s="3">
        <v>35.4</v>
      </c>
      <c r="E217" s="2">
        <v>416720</v>
      </c>
      <c r="F217" s="2">
        <v>1189440</v>
      </c>
      <c r="G217" s="4">
        <v>0</v>
      </c>
      <c r="H217" s="1" t="s">
        <v>9</v>
      </c>
    </row>
    <row r="218" spans="1:8" s="5" customFormat="1" ht="12.75" customHeight="1" x14ac:dyDescent="0.2">
      <c r="A218" s="13"/>
      <c r="B218" s="1"/>
      <c r="C218" s="2"/>
      <c r="D218" s="3"/>
      <c r="E218" s="2"/>
      <c r="F218" s="2"/>
      <c r="G218" s="4"/>
      <c r="H218" s="1"/>
    </row>
    <row r="219" spans="1:8" s="5" customFormat="1" ht="12.75" customHeight="1" x14ac:dyDescent="0.2">
      <c r="A219" s="13" t="s">
        <v>122</v>
      </c>
      <c r="B219" s="1" t="s">
        <v>7</v>
      </c>
      <c r="C219" s="2">
        <v>363412</v>
      </c>
      <c r="D219" s="3">
        <v>24</v>
      </c>
      <c r="E219" s="2">
        <v>24042</v>
      </c>
      <c r="F219" s="2">
        <v>61714</v>
      </c>
      <c r="G219" s="7"/>
    </row>
    <row r="220" spans="1:8" s="5" customFormat="1" ht="12.75" customHeight="1" x14ac:dyDescent="0.2">
      <c r="A220" s="71" t="s">
        <v>147</v>
      </c>
      <c r="B220" s="1" t="s">
        <v>8</v>
      </c>
      <c r="C220" s="2">
        <v>4614860</v>
      </c>
      <c r="D220" s="3">
        <v>35.5</v>
      </c>
      <c r="E220" s="2">
        <v>361164</v>
      </c>
      <c r="F220" s="2">
        <v>1243869</v>
      </c>
      <c r="G220" s="4">
        <v>0</v>
      </c>
      <c r="H220" s="1" t="s">
        <v>9</v>
      </c>
    </row>
    <row r="221" spans="1:8" s="5" customFormat="1" ht="12.75" customHeight="1" x14ac:dyDescent="0.2">
      <c r="A221" s="13" t="s">
        <v>346</v>
      </c>
      <c r="B221" s="1" t="s">
        <v>7</v>
      </c>
      <c r="C221" s="2">
        <v>363412</v>
      </c>
      <c r="D221" s="3">
        <v>24</v>
      </c>
      <c r="E221" s="2">
        <v>65741</v>
      </c>
      <c r="F221" s="2">
        <v>15917</v>
      </c>
      <c r="G221" s="4"/>
      <c r="H221" s="1"/>
    </row>
    <row r="222" spans="1:8" s="5" customFormat="1" ht="12.75" customHeight="1" x14ac:dyDescent="0.2">
      <c r="A222" s="13"/>
      <c r="B222" s="1" t="s">
        <v>8</v>
      </c>
      <c r="C222" s="2">
        <v>4614860</v>
      </c>
      <c r="D222" s="3">
        <v>35.299999999999997</v>
      </c>
      <c r="E222" s="2">
        <v>1268162</v>
      </c>
      <c r="F222" s="2">
        <v>275049</v>
      </c>
      <c r="G222" s="4">
        <v>23</v>
      </c>
      <c r="H222" s="1" t="s">
        <v>11</v>
      </c>
    </row>
    <row r="223" spans="1:8" s="5" customFormat="1" ht="12.75" customHeight="1" x14ac:dyDescent="0.2">
      <c r="A223" s="13"/>
      <c r="B223" s="1"/>
      <c r="C223" s="2"/>
      <c r="D223" s="3"/>
      <c r="E223" s="2"/>
      <c r="F223" s="2"/>
      <c r="G223" s="4"/>
      <c r="H223" s="1"/>
    </row>
    <row r="224" spans="1:8" s="5" customFormat="1" ht="12.75" customHeight="1" x14ac:dyDescent="0.2">
      <c r="A224" s="14" t="s">
        <v>121</v>
      </c>
      <c r="B224" s="1"/>
      <c r="C224" s="2"/>
      <c r="D224" s="3"/>
      <c r="E224" s="2"/>
      <c r="F224" s="2"/>
      <c r="G224" s="4"/>
      <c r="H224" s="1"/>
    </row>
    <row r="225" spans="1:8" s="5" customFormat="1" ht="12.75" customHeight="1" x14ac:dyDescent="0.2">
      <c r="A225" s="13" t="s">
        <v>347</v>
      </c>
      <c r="B225" s="1" t="s">
        <v>7</v>
      </c>
      <c r="C225" s="2">
        <v>363529</v>
      </c>
      <c r="D225" s="3">
        <v>37</v>
      </c>
      <c r="E225" s="2">
        <v>46973</v>
      </c>
      <c r="F225" s="2">
        <v>84719</v>
      </c>
      <c r="G225" s="4"/>
      <c r="H225" s="1"/>
    </row>
    <row r="226" spans="1:8" s="5" customFormat="1" ht="12.75" customHeight="1" x14ac:dyDescent="0.2">
      <c r="A226" s="13"/>
      <c r="B226" s="1" t="s">
        <v>8</v>
      </c>
      <c r="C226" s="2">
        <v>4618943</v>
      </c>
      <c r="D226" s="3">
        <v>40.6</v>
      </c>
      <c r="E226" s="2">
        <v>901361</v>
      </c>
      <c r="F226" s="2">
        <v>931457</v>
      </c>
      <c r="G226" s="4" t="s">
        <v>99</v>
      </c>
      <c r="H226" s="1" t="s">
        <v>9</v>
      </c>
    </row>
    <row r="227" spans="1:8" s="5" customFormat="1" ht="12.75" customHeight="1" x14ac:dyDescent="0.2">
      <c r="A227" s="13" t="s">
        <v>348</v>
      </c>
      <c r="B227" s="1" t="s">
        <v>7</v>
      </c>
      <c r="C227" s="2">
        <v>363529</v>
      </c>
      <c r="D227" s="3">
        <v>37</v>
      </c>
      <c r="E227" s="2">
        <v>44676</v>
      </c>
      <c r="F227" s="2">
        <v>88072</v>
      </c>
      <c r="G227" s="4"/>
      <c r="H227" s="1"/>
    </row>
    <row r="228" spans="1:8" s="5" customFormat="1" ht="12.75" customHeight="1" x14ac:dyDescent="0.2">
      <c r="A228" s="13"/>
      <c r="B228" s="1" t="s">
        <v>8</v>
      </c>
      <c r="C228" s="2">
        <v>4618943</v>
      </c>
      <c r="D228" s="3">
        <v>40.799999999999997</v>
      </c>
      <c r="E228" s="2">
        <v>545713</v>
      </c>
      <c r="F228" s="2">
        <v>1314060</v>
      </c>
      <c r="G228" s="4">
        <v>0</v>
      </c>
      <c r="H228" s="1" t="s">
        <v>9</v>
      </c>
    </row>
    <row r="229" spans="1:8" s="5" customFormat="1" ht="12.75" customHeight="1" x14ac:dyDescent="0.2">
      <c r="A229" s="13"/>
      <c r="B229" s="1"/>
      <c r="C229" s="2"/>
      <c r="D229" s="3"/>
      <c r="E229" s="2"/>
      <c r="F229" s="2"/>
      <c r="G229" s="4"/>
      <c r="H229" s="1"/>
    </row>
    <row r="230" spans="1:8" s="5" customFormat="1" ht="12.75" customHeight="1" x14ac:dyDescent="0.2">
      <c r="A230" s="14" t="s">
        <v>120</v>
      </c>
      <c r="B230" s="1"/>
      <c r="C230" s="2"/>
      <c r="D230" s="3"/>
      <c r="E230" s="2"/>
      <c r="F230" s="2"/>
      <c r="G230" s="4"/>
      <c r="H230" s="1"/>
    </row>
    <row r="231" spans="1:8" s="5" customFormat="1" ht="12.75" customHeight="1" x14ac:dyDescent="0.2">
      <c r="A231" s="13" t="s">
        <v>148</v>
      </c>
      <c r="B231" s="1" t="s">
        <v>7</v>
      </c>
      <c r="C231" s="2">
        <v>364187</v>
      </c>
      <c r="D231" s="3">
        <v>34.9</v>
      </c>
      <c r="E231" s="2">
        <v>73623</v>
      </c>
      <c r="F231" s="2">
        <v>46399</v>
      </c>
      <c r="G231" s="4"/>
      <c r="H231" s="1"/>
    </row>
    <row r="232" spans="1:8" s="5" customFormat="1" ht="12.75" customHeight="1" x14ac:dyDescent="0.2">
      <c r="A232" s="71" t="s">
        <v>119</v>
      </c>
      <c r="B232" s="1" t="s">
        <v>8</v>
      </c>
      <c r="C232" s="2">
        <v>4629396</v>
      </c>
      <c r="D232" s="3">
        <v>40.9</v>
      </c>
      <c r="E232" s="2">
        <v>1280329</v>
      </c>
      <c r="F232" s="2">
        <v>530486</v>
      </c>
      <c r="G232" s="4">
        <v>23</v>
      </c>
      <c r="H232" s="1" t="s">
        <v>11</v>
      </c>
    </row>
    <row r="233" spans="1:8" s="5" customFormat="1" ht="12.75" customHeight="1" x14ac:dyDescent="0.2">
      <c r="A233" s="13" t="s">
        <v>149</v>
      </c>
      <c r="B233" s="1" t="s">
        <v>7</v>
      </c>
      <c r="C233" s="2">
        <v>364187</v>
      </c>
      <c r="D233" s="3">
        <v>34.9</v>
      </c>
      <c r="E233" s="2">
        <v>20928</v>
      </c>
      <c r="F233" s="2">
        <v>103959</v>
      </c>
      <c r="G233" s="4"/>
      <c r="H233" s="1"/>
    </row>
    <row r="234" spans="1:8" s="5" customFormat="1" ht="12.75" customHeight="1" x14ac:dyDescent="0.2">
      <c r="A234" s="71" t="s">
        <v>150</v>
      </c>
      <c r="B234" s="1" t="s">
        <v>8</v>
      </c>
      <c r="C234" s="2">
        <v>4629396</v>
      </c>
      <c r="D234" s="3">
        <v>41.3</v>
      </c>
      <c r="E234" s="2">
        <v>624964</v>
      </c>
      <c r="F234" s="2">
        <v>1252302</v>
      </c>
      <c r="G234" s="4">
        <v>0</v>
      </c>
      <c r="H234" s="1" t="s">
        <v>9</v>
      </c>
    </row>
    <row r="235" spans="1:8" s="5" customFormat="1" ht="12.75" customHeight="1" x14ac:dyDescent="0.2">
      <c r="A235" s="71" t="s">
        <v>118</v>
      </c>
      <c r="B235" s="1"/>
      <c r="C235" s="2"/>
      <c r="D235" s="3"/>
      <c r="E235" s="2"/>
      <c r="F235" s="2"/>
      <c r="G235" s="4"/>
      <c r="H235" s="1"/>
    </row>
    <row r="236" spans="1:8" s="5" customFormat="1" ht="12.75" customHeight="1" x14ac:dyDescent="0.2">
      <c r="A236" s="13" t="s">
        <v>117</v>
      </c>
      <c r="B236" s="1" t="s">
        <v>7</v>
      </c>
      <c r="C236" s="2">
        <v>364187</v>
      </c>
      <c r="D236" s="3">
        <v>34.799999999999997</v>
      </c>
      <c r="E236" s="2">
        <v>27829</v>
      </c>
      <c r="F236" s="2">
        <v>93980</v>
      </c>
      <c r="G236" s="4"/>
      <c r="H236" s="1"/>
    </row>
    <row r="237" spans="1:8" s="5" customFormat="1" ht="12.75" customHeight="1" x14ac:dyDescent="0.2">
      <c r="A237" s="71" t="s">
        <v>151</v>
      </c>
      <c r="B237" s="1" t="s">
        <v>8</v>
      </c>
      <c r="C237" s="2">
        <v>4629396</v>
      </c>
      <c r="D237" s="3">
        <v>41</v>
      </c>
      <c r="E237" s="2">
        <v>451089</v>
      </c>
      <c r="F237" s="2">
        <v>1383055</v>
      </c>
      <c r="G237" s="4">
        <v>0</v>
      </c>
      <c r="H237" s="1" t="s">
        <v>9</v>
      </c>
    </row>
    <row r="238" spans="1:8" s="5" customFormat="1" ht="12.75" customHeight="1" x14ac:dyDescent="0.2">
      <c r="A238" s="8"/>
      <c r="B238" s="9"/>
      <c r="C238" s="10"/>
      <c r="D238" s="11"/>
      <c r="E238" s="10"/>
      <c r="F238" s="10"/>
      <c r="G238" s="12"/>
      <c r="H238" s="9"/>
    </row>
    <row r="239" spans="1:8" s="5" customFormat="1" ht="12.75" customHeight="1" x14ac:dyDescent="0.2">
      <c r="A239" s="14" t="s">
        <v>116</v>
      </c>
      <c r="B239" s="1"/>
      <c r="C239" s="2"/>
      <c r="D239" s="3"/>
      <c r="E239" s="2"/>
      <c r="F239" s="2"/>
      <c r="G239" s="4"/>
      <c r="H239" s="1"/>
    </row>
    <row r="240" spans="1:8" s="5" customFormat="1" ht="12.75" customHeight="1" x14ac:dyDescent="0.2">
      <c r="A240" s="13" t="s">
        <v>115</v>
      </c>
      <c r="B240" s="1" t="s">
        <v>7</v>
      </c>
      <c r="C240" s="2">
        <v>365054</v>
      </c>
      <c r="D240" s="3">
        <v>46.1</v>
      </c>
      <c r="E240" s="2">
        <v>91397</v>
      </c>
      <c r="F240" s="2">
        <v>73912</v>
      </c>
      <c r="G240" s="4"/>
      <c r="H240" s="1"/>
    </row>
    <row r="241" spans="1:8" s="5" customFormat="1" ht="12.75" customHeight="1" x14ac:dyDescent="0.2">
      <c r="A241" s="71" t="s">
        <v>152</v>
      </c>
      <c r="B241" s="1" t="s">
        <v>8</v>
      </c>
      <c r="C241" s="2">
        <v>4637498</v>
      </c>
      <c r="D241" s="3">
        <v>51.8</v>
      </c>
      <c r="E241" s="2">
        <v>1355735</v>
      </c>
      <c r="F241" s="2">
        <v>1014370</v>
      </c>
      <c r="G241" s="4" t="s">
        <v>114</v>
      </c>
      <c r="H241" s="1" t="s">
        <v>11</v>
      </c>
    </row>
    <row r="242" spans="1:8" s="5" customFormat="1" ht="12.75" customHeight="1" x14ac:dyDescent="0.2">
      <c r="A242" s="13" t="s">
        <v>153</v>
      </c>
      <c r="B242" s="1" t="s">
        <v>7</v>
      </c>
      <c r="C242" s="2">
        <v>365054</v>
      </c>
      <c r="D242" s="3">
        <v>46.1</v>
      </c>
      <c r="E242" s="2">
        <v>22289</v>
      </c>
      <c r="F242" s="2">
        <v>143539</v>
      </c>
      <c r="G242" s="4"/>
      <c r="H242" s="1"/>
    </row>
    <row r="243" spans="1:8" s="5" customFormat="1" ht="12.75" customHeight="1" x14ac:dyDescent="0.2">
      <c r="A243" s="71" t="s">
        <v>154</v>
      </c>
      <c r="B243" s="1" t="s">
        <v>8</v>
      </c>
      <c r="C243" s="2">
        <v>4637498</v>
      </c>
      <c r="D243" s="3">
        <v>51.6</v>
      </c>
      <c r="E243" s="2">
        <v>535873</v>
      </c>
      <c r="F243" s="2">
        <v>1793591</v>
      </c>
      <c r="G243" s="4">
        <v>0</v>
      </c>
      <c r="H243" s="1" t="s">
        <v>9</v>
      </c>
    </row>
    <row r="244" spans="1:8" s="5" customFormat="1" ht="12.75" customHeight="1" x14ac:dyDescent="0.2">
      <c r="A244" s="71" t="s">
        <v>113</v>
      </c>
      <c r="C244" s="2"/>
      <c r="D244" s="3"/>
      <c r="E244" s="2"/>
      <c r="F244" s="2"/>
      <c r="G244" s="4"/>
      <c r="H244" s="1"/>
    </row>
    <row r="245" spans="1:8" s="5" customFormat="1" ht="12.75" customHeight="1" x14ac:dyDescent="0.2">
      <c r="A245" s="13" t="s">
        <v>112</v>
      </c>
      <c r="B245" s="1" t="s">
        <v>7</v>
      </c>
      <c r="C245" s="2">
        <v>365054</v>
      </c>
      <c r="D245" s="3">
        <v>46.1</v>
      </c>
      <c r="E245" s="2">
        <v>80890</v>
      </c>
      <c r="F245" s="2">
        <v>83755</v>
      </c>
      <c r="G245" s="4"/>
      <c r="H245" s="1"/>
    </row>
    <row r="246" spans="1:8" s="5" customFormat="1" ht="12.75" customHeight="1" x14ac:dyDescent="0.2">
      <c r="A246" s="71" t="s">
        <v>155</v>
      </c>
      <c r="B246" s="1" t="s">
        <v>8</v>
      </c>
      <c r="C246" s="2">
        <v>4637498</v>
      </c>
      <c r="D246" s="3">
        <v>51.6</v>
      </c>
      <c r="E246" s="2">
        <v>973966</v>
      </c>
      <c r="F246" s="2">
        <v>1374139</v>
      </c>
      <c r="G246" s="4">
        <v>5</v>
      </c>
      <c r="H246" s="1" t="s">
        <v>9</v>
      </c>
    </row>
    <row r="247" spans="1:8" s="5" customFormat="1" ht="12.75" customHeight="1" x14ac:dyDescent="0.2">
      <c r="A247" s="13"/>
      <c r="B247" s="1"/>
      <c r="C247" s="2"/>
      <c r="D247" s="3"/>
      <c r="E247" s="2"/>
      <c r="F247" s="2"/>
      <c r="G247" s="4"/>
      <c r="H247" s="1"/>
    </row>
    <row r="248" spans="1:8" s="5" customFormat="1" ht="12.75" customHeight="1" x14ac:dyDescent="0.2">
      <c r="A248" s="14" t="s">
        <v>111</v>
      </c>
      <c r="B248" s="1"/>
      <c r="C248" s="2"/>
      <c r="D248" s="3"/>
      <c r="E248" s="2"/>
      <c r="F248" s="2"/>
      <c r="G248" s="4"/>
      <c r="H248" s="1"/>
    </row>
    <row r="249" spans="1:8" s="5" customFormat="1" ht="12.75" customHeight="1" x14ac:dyDescent="0.2">
      <c r="A249" s="13" t="s">
        <v>156</v>
      </c>
      <c r="B249" s="1" t="s">
        <v>7</v>
      </c>
      <c r="C249" s="2">
        <v>365199</v>
      </c>
      <c r="D249" s="3">
        <v>34.5</v>
      </c>
      <c r="E249" s="2">
        <v>77388</v>
      </c>
      <c r="F249" s="2">
        <v>44355</v>
      </c>
      <c r="G249" s="4"/>
      <c r="H249" s="1"/>
    </row>
    <row r="250" spans="1:8" s="5" customFormat="1" ht="12.75" customHeight="1" x14ac:dyDescent="0.2">
      <c r="A250" s="71" t="s">
        <v>157</v>
      </c>
      <c r="B250" s="1" t="s">
        <v>8</v>
      </c>
      <c r="C250" s="2">
        <v>4638305</v>
      </c>
      <c r="D250" s="3">
        <v>38.299999999999997</v>
      </c>
      <c r="E250" s="2">
        <v>1104294</v>
      </c>
      <c r="F250" s="2">
        <v>634714</v>
      </c>
      <c r="G250" s="27" t="s">
        <v>420</v>
      </c>
      <c r="H250" s="1" t="s">
        <v>11</v>
      </c>
    </row>
    <row r="251" spans="1:8" s="5" customFormat="1" ht="12.75" customHeight="1" x14ac:dyDescent="0.2">
      <c r="A251" s="13" t="s">
        <v>349</v>
      </c>
      <c r="B251" s="1" t="s">
        <v>7</v>
      </c>
      <c r="C251" s="2">
        <v>365199</v>
      </c>
      <c r="D251" s="3">
        <v>34.5</v>
      </c>
      <c r="E251" s="2">
        <v>87674</v>
      </c>
      <c r="F251" s="2">
        <v>25323</v>
      </c>
      <c r="G251" s="4"/>
      <c r="H251" s="1"/>
    </row>
    <row r="252" spans="1:8" s="5" customFormat="1" ht="12.75" customHeight="1" x14ac:dyDescent="0.2">
      <c r="A252" s="13"/>
      <c r="B252" s="1" t="s">
        <v>8</v>
      </c>
      <c r="C252" s="2">
        <v>4638305</v>
      </c>
      <c r="D252" s="3">
        <v>38</v>
      </c>
      <c r="E252" s="2">
        <v>1318585</v>
      </c>
      <c r="F252" s="2">
        <v>341473</v>
      </c>
      <c r="G252" s="4">
        <v>23</v>
      </c>
      <c r="H252" s="1" t="s">
        <v>11</v>
      </c>
    </row>
    <row r="253" spans="1:8" s="5" customFormat="1" ht="12.75" customHeight="1" x14ac:dyDescent="0.2">
      <c r="A253" s="13" t="s">
        <v>110</v>
      </c>
      <c r="B253" s="1" t="s">
        <v>7</v>
      </c>
      <c r="C253" s="2">
        <v>365199</v>
      </c>
      <c r="D253" s="3">
        <v>34.5</v>
      </c>
      <c r="E253" s="2">
        <v>20220</v>
      </c>
      <c r="F253" s="2">
        <v>102690</v>
      </c>
      <c r="G253" s="4"/>
      <c r="H253" s="1"/>
    </row>
    <row r="254" spans="1:8" s="5" customFormat="1" ht="12.75" customHeight="1" x14ac:dyDescent="0.2">
      <c r="A254" s="71" t="s">
        <v>158</v>
      </c>
      <c r="B254" s="1" t="s">
        <v>8</v>
      </c>
      <c r="C254" s="2">
        <v>4638305</v>
      </c>
      <c r="D254" s="3">
        <v>38.4</v>
      </c>
      <c r="E254" s="2">
        <v>453451</v>
      </c>
      <c r="F254" s="2">
        <v>1290070</v>
      </c>
      <c r="G254" s="4">
        <v>0</v>
      </c>
      <c r="H254" s="1" t="s">
        <v>9</v>
      </c>
    </row>
    <row r="255" spans="1:8" s="5" customFormat="1" ht="12.75" customHeight="1" x14ac:dyDescent="0.2">
      <c r="A255" s="13" t="s">
        <v>159</v>
      </c>
      <c r="B255" s="1" t="s">
        <v>7</v>
      </c>
      <c r="C255" s="2">
        <v>365199</v>
      </c>
      <c r="D255" s="3">
        <v>34.5</v>
      </c>
      <c r="E255" s="2">
        <v>62227</v>
      </c>
      <c r="F255" s="2">
        <v>56891</v>
      </c>
      <c r="G255" s="4"/>
      <c r="H255" s="1"/>
    </row>
    <row r="256" spans="1:8" s="5" customFormat="1" ht="12.75" customHeight="1" x14ac:dyDescent="0.2">
      <c r="A256" s="71" t="s">
        <v>108</v>
      </c>
      <c r="B256" s="1" t="s">
        <v>8</v>
      </c>
      <c r="C256" s="2">
        <v>4638305</v>
      </c>
      <c r="D256" s="3">
        <v>38.1</v>
      </c>
      <c r="E256" s="2">
        <v>1072978</v>
      </c>
      <c r="F256" s="2">
        <v>620011</v>
      </c>
      <c r="G256" s="4" t="s">
        <v>109</v>
      </c>
      <c r="H256" s="1" t="s">
        <v>11</v>
      </c>
    </row>
    <row r="257" spans="1:8" s="5" customFormat="1" ht="12.75" customHeight="1" x14ac:dyDescent="0.2">
      <c r="A257" s="13"/>
      <c r="B257" s="1"/>
      <c r="C257" s="2"/>
      <c r="D257" s="3"/>
      <c r="E257" s="2"/>
      <c r="F257" s="2"/>
      <c r="G257" s="4"/>
      <c r="H257" s="1"/>
    </row>
    <row r="258" spans="1:8" s="5" customFormat="1" ht="12.75" customHeight="1" x14ac:dyDescent="0.2">
      <c r="A258" s="14" t="s">
        <v>107</v>
      </c>
      <c r="B258" s="1"/>
      <c r="C258" s="2"/>
      <c r="D258" s="3"/>
      <c r="E258" s="2"/>
      <c r="F258" s="2"/>
      <c r="G258" s="4"/>
      <c r="H258" s="1"/>
    </row>
    <row r="259" spans="1:8" s="5" customFormat="1" ht="12.75" customHeight="1" x14ac:dyDescent="0.2">
      <c r="A259" s="13" t="s">
        <v>160</v>
      </c>
      <c r="B259" s="1" t="s">
        <v>7</v>
      </c>
      <c r="C259" s="2">
        <v>365096</v>
      </c>
      <c r="D259" s="3">
        <v>29.3</v>
      </c>
      <c r="E259" s="2">
        <v>75057</v>
      </c>
      <c r="F259" s="2">
        <v>27835</v>
      </c>
      <c r="G259" s="4"/>
      <c r="H259" s="1"/>
    </row>
    <row r="260" spans="1:8" s="5" customFormat="1" ht="12.75" customHeight="1" x14ac:dyDescent="0.2">
      <c r="A260" s="71" t="s">
        <v>106</v>
      </c>
      <c r="B260" s="1" t="s">
        <v>8</v>
      </c>
      <c r="C260" s="2">
        <v>4641575</v>
      </c>
      <c r="D260" s="3">
        <v>38</v>
      </c>
      <c r="E260" s="2">
        <v>1287081</v>
      </c>
      <c r="F260" s="2">
        <v>436511</v>
      </c>
      <c r="G260" s="4">
        <v>21</v>
      </c>
      <c r="H260" s="1" t="s">
        <v>11</v>
      </c>
    </row>
    <row r="261" spans="1:8" s="5" customFormat="1" ht="12.75" customHeight="1" x14ac:dyDescent="0.2">
      <c r="A261" s="13" t="s">
        <v>350</v>
      </c>
      <c r="B261" s="1" t="s">
        <v>7</v>
      </c>
      <c r="C261" s="2">
        <v>365096</v>
      </c>
      <c r="D261" s="3">
        <v>29.3</v>
      </c>
      <c r="E261" s="2">
        <v>93714</v>
      </c>
      <c r="F261" s="2">
        <v>9208</v>
      </c>
      <c r="G261" s="4"/>
      <c r="H261" s="1"/>
    </row>
    <row r="262" spans="1:8" s="5" customFormat="1" ht="12.75" customHeight="1" x14ac:dyDescent="0.2">
      <c r="A262" s="13"/>
      <c r="B262" s="1" t="s">
        <v>8</v>
      </c>
      <c r="C262" s="2">
        <v>4641575</v>
      </c>
      <c r="D262" s="3">
        <v>38</v>
      </c>
      <c r="E262" s="2">
        <v>1501925</v>
      </c>
      <c r="F262" s="2">
        <v>209263</v>
      </c>
      <c r="G262" s="4">
        <v>23</v>
      </c>
      <c r="H262" s="1" t="s">
        <v>11</v>
      </c>
    </row>
    <row r="263" spans="1:8" s="5" customFormat="1" ht="12.75" customHeight="1" x14ac:dyDescent="0.2">
      <c r="A263" s="13" t="s">
        <v>351</v>
      </c>
      <c r="B263" s="1" t="s">
        <v>7</v>
      </c>
      <c r="C263" s="2">
        <v>365096</v>
      </c>
      <c r="D263" s="3">
        <v>29.3</v>
      </c>
      <c r="E263" s="2">
        <v>41844</v>
      </c>
      <c r="F263" s="2">
        <v>62801</v>
      </c>
      <c r="G263" s="4"/>
      <c r="H263" s="1"/>
    </row>
    <row r="264" spans="1:8" s="5" customFormat="1" ht="12.75" customHeight="1" x14ac:dyDescent="0.2">
      <c r="A264" s="13"/>
      <c r="B264" s="1" t="s">
        <v>8</v>
      </c>
      <c r="C264" s="2">
        <v>4641575</v>
      </c>
      <c r="D264" s="3">
        <v>38.200000000000003</v>
      </c>
      <c r="E264" s="2">
        <v>721717</v>
      </c>
      <c r="F264" s="2">
        <v>1025025</v>
      </c>
      <c r="G264" s="4">
        <v>3</v>
      </c>
      <c r="H264" s="1" t="s">
        <v>9</v>
      </c>
    </row>
    <row r="265" spans="1:8" s="5" customFormat="1" ht="12.75" customHeight="1" x14ac:dyDescent="0.2">
      <c r="A265" s="13" t="s">
        <v>352</v>
      </c>
      <c r="B265" s="1" t="s">
        <v>7</v>
      </c>
      <c r="C265" s="2">
        <v>365096</v>
      </c>
      <c r="D265" s="3">
        <v>29.3</v>
      </c>
      <c r="E265" s="2">
        <v>67242</v>
      </c>
      <c r="F265" s="2">
        <v>34634</v>
      </c>
      <c r="G265" s="4"/>
      <c r="H265" s="1"/>
    </row>
    <row r="266" spans="1:8" s="5" customFormat="1" ht="12.75" customHeight="1" x14ac:dyDescent="0.2">
      <c r="A266" s="13"/>
      <c r="B266" s="1" t="s">
        <v>8</v>
      </c>
      <c r="C266" s="2">
        <v>4641575</v>
      </c>
      <c r="D266" s="3">
        <v>38</v>
      </c>
      <c r="E266" s="2">
        <v>952482</v>
      </c>
      <c r="F266" s="2">
        <v>750130</v>
      </c>
      <c r="G266" s="4" t="s">
        <v>105</v>
      </c>
      <c r="H266" s="1" t="s">
        <v>11</v>
      </c>
    </row>
    <row r="267" spans="1:8" s="5" customFormat="1" ht="12.75" customHeight="1" x14ac:dyDescent="0.2">
      <c r="A267" s="13"/>
      <c r="B267" s="1"/>
      <c r="C267" s="2"/>
      <c r="D267" s="3"/>
      <c r="E267" s="2"/>
      <c r="F267" s="2"/>
      <c r="G267" s="4"/>
      <c r="H267" s="1"/>
    </row>
    <row r="268" spans="1:8" s="5" customFormat="1" ht="12.75" customHeight="1" x14ac:dyDescent="0.2">
      <c r="A268" s="14" t="s">
        <v>104</v>
      </c>
      <c r="B268" s="1"/>
      <c r="C268" s="2"/>
      <c r="D268" s="3"/>
      <c r="E268" s="2"/>
      <c r="F268" s="2"/>
      <c r="G268" s="4"/>
      <c r="H268" s="1"/>
    </row>
    <row r="269" spans="1:8" s="5" customFormat="1" ht="12.75" customHeight="1" x14ac:dyDescent="0.2">
      <c r="A269" s="13" t="s">
        <v>313</v>
      </c>
      <c r="B269" s="1" t="s">
        <v>7</v>
      </c>
      <c r="C269" s="2">
        <v>365099</v>
      </c>
      <c r="D269" s="3">
        <v>17.5</v>
      </c>
      <c r="E269" s="2">
        <v>47750</v>
      </c>
      <c r="F269" s="2">
        <v>15206</v>
      </c>
      <c r="G269" s="4"/>
      <c r="H269" s="1"/>
    </row>
    <row r="270" spans="1:8" s="5" customFormat="1" ht="12.75" customHeight="1" x14ac:dyDescent="0.2">
      <c r="A270" s="13"/>
      <c r="B270" s="1" t="s">
        <v>8</v>
      </c>
      <c r="C270" s="2">
        <v>4643521</v>
      </c>
      <c r="D270" s="3">
        <v>35.9</v>
      </c>
      <c r="E270" s="2">
        <v>969310</v>
      </c>
      <c r="F270" s="2">
        <v>669158</v>
      </c>
      <c r="G270" s="4">
        <v>13</v>
      </c>
      <c r="H270" s="1" t="s">
        <v>11</v>
      </c>
    </row>
    <row r="271" spans="1:8" s="5" customFormat="1" ht="12.75" customHeight="1" x14ac:dyDescent="0.2">
      <c r="A271" s="13"/>
      <c r="B271" s="1"/>
      <c r="C271" s="2"/>
      <c r="D271" s="3"/>
      <c r="E271" s="2"/>
      <c r="F271" s="2"/>
      <c r="G271" s="4"/>
      <c r="H271" s="1"/>
    </row>
    <row r="272" spans="1:8" s="5" customFormat="1" ht="12.75" customHeight="1" x14ac:dyDescent="0.2">
      <c r="A272" s="14" t="s">
        <v>103</v>
      </c>
      <c r="B272" s="1"/>
      <c r="C272" s="2"/>
      <c r="D272" s="3"/>
      <c r="E272" s="2"/>
      <c r="F272" s="2"/>
      <c r="G272" s="4"/>
      <c r="H272" s="1"/>
    </row>
    <row r="273" spans="1:8" s="5" customFormat="1" ht="12.75" customHeight="1" x14ac:dyDescent="0.2">
      <c r="A273" s="13" t="s">
        <v>102</v>
      </c>
      <c r="B273" s="1" t="s">
        <v>7</v>
      </c>
      <c r="C273" s="2">
        <v>365689</v>
      </c>
      <c r="D273" s="3">
        <v>38.1</v>
      </c>
      <c r="E273" s="2">
        <v>81220</v>
      </c>
      <c r="F273" s="2">
        <v>51713</v>
      </c>
      <c r="G273" s="4"/>
      <c r="H273" s="1"/>
    </row>
    <row r="274" spans="1:8" s="5" customFormat="1" ht="12.75" customHeight="1" x14ac:dyDescent="0.2">
      <c r="A274" s="13"/>
      <c r="B274" s="1" t="s">
        <v>8</v>
      </c>
      <c r="C274" s="2">
        <v>4646450</v>
      </c>
      <c r="D274" s="3">
        <v>45.582412379343367</v>
      </c>
      <c r="E274" s="2">
        <v>1443137</v>
      </c>
      <c r="F274" s="2">
        <v>601389</v>
      </c>
      <c r="G274" s="4" t="s">
        <v>101</v>
      </c>
      <c r="H274" s="1" t="s">
        <v>11</v>
      </c>
    </row>
    <row r="275" spans="1:8" s="5" customFormat="1" ht="12.75" customHeight="1" x14ac:dyDescent="0.2">
      <c r="A275" s="13" t="s">
        <v>161</v>
      </c>
      <c r="B275" s="1" t="s">
        <v>7</v>
      </c>
      <c r="C275" s="2">
        <v>365689</v>
      </c>
      <c r="D275" s="3">
        <v>38.1</v>
      </c>
      <c r="E275" s="2">
        <v>79724</v>
      </c>
      <c r="F275" s="2">
        <v>52798</v>
      </c>
      <c r="G275" s="4"/>
      <c r="H275" s="1"/>
    </row>
    <row r="276" spans="1:8" s="5" customFormat="1" ht="12.75" customHeight="1" x14ac:dyDescent="0.2">
      <c r="A276" s="71" t="s">
        <v>100</v>
      </c>
      <c r="B276" s="1" t="s">
        <v>8</v>
      </c>
      <c r="C276" s="2">
        <v>4646450</v>
      </c>
      <c r="D276" s="3">
        <v>45.6</v>
      </c>
      <c r="E276" s="2">
        <v>1447984</v>
      </c>
      <c r="F276" s="2">
        <v>595908</v>
      </c>
      <c r="G276" s="4" t="s">
        <v>101</v>
      </c>
      <c r="H276" s="1" t="s">
        <v>11</v>
      </c>
    </row>
    <row r="277" spans="1:8" s="5" customFormat="1" ht="12.75" customHeight="1" x14ac:dyDescent="0.2">
      <c r="A277" s="13" t="s">
        <v>353</v>
      </c>
      <c r="B277" s="1" t="s">
        <v>7</v>
      </c>
      <c r="C277" s="2">
        <v>365689</v>
      </c>
      <c r="D277" s="3">
        <v>38.1</v>
      </c>
      <c r="E277" s="2">
        <v>57513</v>
      </c>
      <c r="F277" s="2">
        <v>76974</v>
      </c>
      <c r="G277" s="4"/>
      <c r="H277" s="1"/>
    </row>
    <row r="278" spans="1:8" s="5" customFormat="1" ht="12.75" customHeight="1" x14ac:dyDescent="0.2">
      <c r="A278" s="13"/>
      <c r="B278" s="1" t="s">
        <v>8</v>
      </c>
      <c r="C278" s="2">
        <v>4646450</v>
      </c>
      <c r="D278" s="3">
        <v>45.7</v>
      </c>
      <c r="E278" s="2">
        <v>1128393</v>
      </c>
      <c r="F278" s="2">
        <v>944919</v>
      </c>
      <c r="G278" s="4" t="s">
        <v>99</v>
      </c>
      <c r="H278" s="1" t="s">
        <v>11</v>
      </c>
    </row>
    <row r="279" spans="1:8" s="5" customFormat="1" ht="12.75" customHeight="1" x14ac:dyDescent="0.2">
      <c r="A279" s="13" t="s">
        <v>354</v>
      </c>
      <c r="B279" s="1" t="s">
        <v>7</v>
      </c>
      <c r="C279" s="2">
        <v>365689</v>
      </c>
      <c r="D279" s="3">
        <v>38.1</v>
      </c>
      <c r="E279" s="2">
        <v>48458</v>
      </c>
      <c r="F279" s="2">
        <v>83982</v>
      </c>
      <c r="G279" s="4"/>
      <c r="H279" s="1"/>
    </row>
    <row r="280" spans="1:8" s="5" customFormat="1" ht="12.75" customHeight="1" x14ac:dyDescent="0.2">
      <c r="A280" s="29"/>
      <c r="B280" s="1" t="s">
        <v>8</v>
      </c>
      <c r="C280" s="2">
        <v>4646450</v>
      </c>
      <c r="D280" s="3">
        <v>45.6</v>
      </c>
      <c r="E280" s="2">
        <v>620797</v>
      </c>
      <c r="F280" s="2">
        <v>1428986</v>
      </c>
      <c r="G280" s="4" t="s">
        <v>98</v>
      </c>
      <c r="H280" s="1" t="s">
        <v>9</v>
      </c>
    </row>
    <row r="281" spans="1:8" s="5" customFormat="1" ht="12.75" customHeight="1" x14ac:dyDescent="0.2">
      <c r="A281" s="13" t="s">
        <v>355</v>
      </c>
      <c r="B281" s="1" t="s">
        <v>7</v>
      </c>
      <c r="C281" s="2">
        <v>365689</v>
      </c>
      <c r="D281" s="3">
        <v>38.1</v>
      </c>
      <c r="E281" s="2">
        <v>88050</v>
      </c>
      <c r="F281" s="2">
        <v>49479</v>
      </c>
      <c r="G281" s="4"/>
      <c r="H281" s="1"/>
    </row>
    <row r="282" spans="1:8" s="5" customFormat="1" ht="12.75" customHeight="1" x14ac:dyDescent="0.2">
      <c r="A282" s="13"/>
      <c r="B282" s="1" t="s">
        <v>8</v>
      </c>
      <c r="C282" s="2">
        <v>4646450</v>
      </c>
      <c r="D282" s="3">
        <v>45.9</v>
      </c>
      <c r="E282" s="2">
        <v>822458</v>
      </c>
      <c r="F282" s="2">
        <v>1286824</v>
      </c>
      <c r="G282" s="4" t="s">
        <v>97</v>
      </c>
      <c r="H282" s="1" t="s">
        <v>9</v>
      </c>
    </row>
    <row r="283" spans="1:8" ht="12.75" customHeight="1" x14ac:dyDescent="0.2">
      <c r="A283" s="30"/>
      <c r="B283" s="31"/>
      <c r="C283" s="34"/>
      <c r="D283" s="34"/>
      <c r="E283" s="34"/>
      <c r="F283" s="34"/>
      <c r="G283" s="34"/>
      <c r="H283" s="34"/>
    </row>
    <row r="284" spans="1:8" ht="12.75" customHeight="1" x14ac:dyDescent="0.2">
      <c r="A284" s="14" t="s">
        <v>165</v>
      </c>
      <c r="B284" s="1"/>
      <c r="C284" s="2"/>
      <c r="D284" s="3"/>
      <c r="E284" s="2"/>
      <c r="F284" s="2"/>
      <c r="G284" s="4"/>
      <c r="H284" s="1"/>
    </row>
    <row r="285" spans="1:8" ht="12.75" customHeight="1" x14ac:dyDescent="0.2">
      <c r="A285" s="13" t="s">
        <v>314</v>
      </c>
      <c r="B285" s="1" t="s">
        <v>7</v>
      </c>
      <c r="C285" s="2">
        <v>365726</v>
      </c>
      <c r="D285" s="3">
        <v>34.784784237379895</v>
      </c>
      <c r="E285" s="2">
        <v>105384</v>
      </c>
      <c r="F285" s="2">
        <v>15481</v>
      </c>
      <c r="G285" s="5"/>
      <c r="H285" s="1"/>
    </row>
    <row r="286" spans="1:8" ht="12.75" customHeight="1" x14ac:dyDescent="0.2">
      <c r="A286" s="13"/>
      <c r="B286" s="1" t="s">
        <v>8</v>
      </c>
      <c r="C286" s="2">
        <v>4659113</v>
      </c>
      <c r="D286" s="3">
        <v>41.9</v>
      </c>
      <c r="E286" s="2">
        <v>1610107</v>
      </c>
      <c r="F286" s="2">
        <v>254355</v>
      </c>
      <c r="G286" s="4" t="s">
        <v>166</v>
      </c>
      <c r="H286" s="1" t="s">
        <v>11</v>
      </c>
    </row>
    <row r="287" spans="1:8" ht="12.75" customHeight="1" x14ac:dyDescent="0.2">
      <c r="A287" s="13" t="s">
        <v>167</v>
      </c>
      <c r="B287" s="1" t="s">
        <v>7</v>
      </c>
      <c r="C287" s="2">
        <v>365726</v>
      </c>
      <c r="D287" s="3">
        <v>34.791619955923288</v>
      </c>
      <c r="E287" s="2">
        <v>36365</v>
      </c>
      <c r="F287" s="2">
        <v>86764</v>
      </c>
      <c r="G287" s="5"/>
      <c r="H287" s="1"/>
    </row>
    <row r="288" spans="1:8" ht="12.75" customHeight="1" x14ac:dyDescent="0.2">
      <c r="A288" s="71" t="s">
        <v>168</v>
      </c>
      <c r="B288" s="1" t="s">
        <v>8</v>
      </c>
      <c r="C288" s="2">
        <v>4659113</v>
      </c>
      <c r="D288" s="3">
        <v>42.1</v>
      </c>
      <c r="E288" s="2">
        <v>573038</v>
      </c>
      <c r="F288" s="2">
        <v>1336916</v>
      </c>
      <c r="G288" s="5">
        <v>0</v>
      </c>
      <c r="H288" s="1" t="s">
        <v>9</v>
      </c>
    </row>
    <row r="289" spans="1:8" ht="12.75" customHeight="1" x14ac:dyDescent="0.2">
      <c r="A289" s="71" t="s">
        <v>169</v>
      </c>
      <c r="B289" s="1"/>
      <c r="C289" s="2"/>
      <c r="D289" s="3"/>
      <c r="E289" s="2"/>
      <c r="F289" s="2"/>
      <c r="G289" s="5"/>
      <c r="H289" s="1"/>
    </row>
    <row r="290" spans="1:8" ht="12.75" customHeight="1" x14ac:dyDescent="0.2">
      <c r="A290" s="13" t="s">
        <v>170</v>
      </c>
      <c r="B290" s="1" t="s">
        <v>7</v>
      </c>
      <c r="C290" s="2">
        <v>365726</v>
      </c>
      <c r="D290" s="3">
        <v>34.79927596069188</v>
      </c>
      <c r="E290" s="2">
        <v>29548</v>
      </c>
      <c r="F290" s="2">
        <v>95372</v>
      </c>
      <c r="G290" s="5"/>
      <c r="H290" s="1"/>
    </row>
    <row r="291" spans="1:8" ht="12.75" customHeight="1" x14ac:dyDescent="0.2">
      <c r="A291" s="71" t="s">
        <v>171</v>
      </c>
      <c r="B291" s="1" t="s">
        <v>8</v>
      </c>
      <c r="C291" s="2">
        <v>4659113</v>
      </c>
      <c r="D291" s="3">
        <v>42.2</v>
      </c>
      <c r="E291" s="2">
        <v>346314</v>
      </c>
      <c r="F291" s="2">
        <v>1580859</v>
      </c>
      <c r="G291" s="5">
        <v>0</v>
      </c>
      <c r="H291" s="1" t="s">
        <v>9</v>
      </c>
    </row>
    <row r="292" spans="1:8" ht="12.75" customHeight="1" x14ac:dyDescent="0.2">
      <c r="A292" s="71" t="s">
        <v>172</v>
      </c>
      <c r="B292" s="1"/>
      <c r="C292" s="2"/>
      <c r="D292" s="3"/>
      <c r="E292" s="2"/>
      <c r="F292" s="2"/>
      <c r="G292" s="5"/>
      <c r="H292" s="1"/>
    </row>
    <row r="293" spans="1:8" ht="12.75" customHeight="1" x14ac:dyDescent="0.2">
      <c r="A293" s="13" t="s">
        <v>173</v>
      </c>
      <c r="B293" s="1" t="s">
        <v>7</v>
      </c>
      <c r="C293" s="2">
        <v>365726</v>
      </c>
      <c r="D293" s="3">
        <v>34.799549389433615</v>
      </c>
      <c r="E293" s="2">
        <v>18844</v>
      </c>
      <c r="F293" s="2">
        <v>105436</v>
      </c>
      <c r="G293" s="5"/>
      <c r="H293" s="1"/>
    </row>
    <row r="294" spans="1:8" ht="12.75" customHeight="1" x14ac:dyDescent="0.2">
      <c r="A294" s="71" t="s">
        <v>463</v>
      </c>
      <c r="B294" s="1" t="s">
        <v>8</v>
      </c>
      <c r="C294" s="2">
        <v>4659113</v>
      </c>
      <c r="D294" s="3">
        <v>42.2</v>
      </c>
      <c r="E294" s="2">
        <v>539795</v>
      </c>
      <c r="F294" s="2">
        <v>1371372</v>
      </c>
      <c r="G294" s="5">
        <v>0</v>
      </c>
      <c r="H294" s="1" t="s">
        <v>9</v>
      </c>
    </row>
    <row r="295" spans="1:8" ht="12.75" customHeight="1" x14ac:dyDescent="0.2">
      <c r="A295" s="71" t="s">
        <v>464</v>
      </c>
      <c r="B295" s="1"/>
      <c r="C295" s="2"/>
      <c r="D295" s="3"/>
      <c r="E295" s="2"/>
      <c r="F295" s="2"/>
      <c r="G295" s="5"/>
      <c r="H295" s="1"/>
    </row>
    <row r="296" spans="1:8" ht="12.75" customHeight="1" x14ac:dyDescent="0.2">
      <c r="A296" s="13" t="s">
        <v>174</v>
      </c>
      <c r="B296" s="1" t="s">
        <v>7</v>
      </c>
      <c r="C296" s="2">
        <v>365726</v>
      </c>
      <c r="D296" s="3">
        <v>34.801189961884035</v>
      </c>
      <c r="E296" s="2">
        <v>20760</v>
      </c>
      <c r="F296" s="2">
        <v>104633</v>
      </c>
      <c r="G296" s="5"/>
      <c r="H296" s="1"/>
    </row>
    <row r="297" spans="1:8" ht="12.75" customHeight="1" x14ac:dyDescent="0.2">
      <c r="A297" s="71" t="s">
        <v>175</v>
      </c>
      <c r="B297" s="1" t="s">
        <v>8</v>
      </c>
      <c r="C297" s="2">
        <v>4659113</v>
      </c>
      <c r="D297" s="3">
        <v>42.4</v>
      </c>
      <c r="E297" s="2">
        <v>415605</v>
      </c>
      <c r="F297" s="2">
        <v>1532518</v>
      </c>
      <c r="G297" s="5">
        <v>0</v>
      </c>
      <c r="H297" s="1" t="s">
        <v>9</v>
      </c>
    </row>
    <row r="298" spans="1:8" ht="12.75" customHeight="1" x14ac:dyDescent="0.2">
      <c r="A298" s="71" t="s">
        <v>176</v>
      </c>
      <c r="B298" s="1"/>
      <c r="C298" s="2"/>
      <c r="D298" s="3"/>
      <c r="E298" s="2"/>
      <c r="F298" s="2"/>
      <c r="G298" s="5"/>
      <c r="H298" s="1"/>
    </row>
    <row r="299" spans="1:8" ht="12.75" customHeight="1" x14ac:dyDescent="0.2">
      <c r="A299" s="13"/>
      <c r="B299" s="5"/>
      <c r="C299" s="24"/>
      <c r="D299" s="25"/>
      <c r="E299" s="24"/>
      <c r="F299" s="24"/>
      <c r="G299" s="5"/>
      <c r="H299" s="5"/>
    </row>
    <row r="300" spans="1:8" ht="12.75" customHeight="1" x14ac:dyDescent="0.2">
      <c r="A300" s="14" t="s">
        <v>177</v>
      </c>
      <c r="B300" s="1"/>
      <c r="C300" s="2"/>
      <c r="D300" s="3"/>
      <c r="E300" s="2"/>
      <c r="F300" s="2"/>
      <c r="G300" s="5"/>
      <c r="H300" s="1"/>
    </row>
    <row r="301" spans="1:8" ht="12.75" customHeight="1" x14ac:dyDescent="0.2">
      <c r="A301" s="13" t="s">
        <v>178</v>
      </c>
      <c r="B301" s="1" t="s">
        <v>7</v>
      </c>
      <c r="C301" s="2">
        <v>366235</v>
      </c>
      <c r="D301" s="3">
        <v>45.8</v>
      </c>
      <c r="E301" s="2">
        <v>133336</v>
      </c>
      <c r="F301" s="2">
        <v>32669</v>
      </c>
      <c r="G301" s="5"/>
      <c r="H301" s="1"/>
    </row>
    <row r="302" spans="1:8" ht="12.75" customHeight="1" x14ac:dyDescent="0.2">
      <c r="A302" s="13"/>
      <c r="B302" s="1" t="s">
        <v>8</v>
      </c>
      <c r="C302" s="2">
        <v>4664565</v>
      </c>
      <c r="D302" s="3">
        <v>48.3</v>
      </c>
      <c r="E302" s="2">
        <v>1497093</v>
      </c>
      <c r="F302" s="2">
        <v>730980</v>
      </c>
      <c r="G302" s="1" t="str">
        <f>"(21)"</f>
        <v>(21)</v>
      </c>
      <c r="H302" s="1" t="s">
        <v>11</v>
      </c>
    </row>
    <row r="303" spans="1:8" ht="12.75" customHeight="1" x14ac:dyDescent="0.2">
      <c r="A303" s="13"/>
      <c r="B303" s="1"/>
      <c r="C303" s="2"/>
      <c r="D303" s="3"/>
      <c r="E303" s="2"/>
      <c r="F303" s="2"/>
      <c r="G303" s="5"/>
      <c r="H303" s="1"/>
    </row>
    <row r="304" spans="1:8" ht="12.75" customHeight="1" x14ac:dyDescent="0.2">
      <c r="A304" s="14" t="s">
        <v>179</v>
      </c>
      <c r="B304" s="1"/>
      <c r="C304" s="2"/>
      <c r="D304" s="3"/>
      <c r="E304" s="2"/>
      <c r="F304" s="2"/>
      <c r="G304" s="5"/>
      <c r="H304" s="1"/>
    </row>
    <row r="305" spans="1:8" ht="12.75" customHeight="1" x14ac:dyDescent="0.2">
      <c r="A305" s="13" t="s">
        <v>180</v>
      </c>
      <c r="B305" s="1" t="s">
        <v>7</v>
      </c>
      <c r="C305" s="2">
        <v>366762</v>
      </c>
      <c r="D305" s="3">
        <v>39</v>
      </c>
      <c r="E305" s="2"/>
      <c r="F305" s="2"/>
      <c r="G305" s="5"/>
      <c r="H305" s="1"/>
    </row>
    <row r="306" spans="1:8" ht="12.75" customHeight="1" x14ac:dyDescent="0.2">
      <c r="A306" s="13"/>
      <c r="B306" s="1" t="s">
        <v>8</v>
      </c>
      <c r="C306" s="2">
        <v>4676509</v>
      </c>
      <c r="D306" s="3">
        <v>44.7</v>
      </c>
      <c r="E306" s="2"/>
      <c r="F306" s="2"/>
      <c r="G306" s="5"/>
      <c r="H306" s="1"/>
    </row>
    <row r="307" spans="1:8" ht="12.75" customHeight="1" x14ac:dyDescent="0.2">
      <c r="A307" s="71" t="s">
        <v>516</v>
      </c>
      <c r="B307" s="1" t="s">
        <v>7</v>
      </c>
      <c r="C307" s="2"/>
      <c r="D307" s="3"/>
      <c r="E307" s="2">
        <v>40675</v>
      </c>
      <c r="F307" s="2">
        <v>94206</v>
      </c>
      <c r="G307" s="5"/>
      <c r="H307" s="1"/>
    </row>
    <row r="308" spans="1:8" ht="12.75" customHeight="1" x14ac:dyDescent="0.2">
      <c r="A308" s="73" t="s">
        <v>515</v>
      </c>
      <c r="B308" s="1" t="s">
        <v>8</v>
      </c>
      <c r="C308" s="2"/>
      <c r="D308" s="3"/>
      <c r="E308" s="2">
        <v>636848</v>
      </c>
      <c r="F308" s="2">
        <v>1364751</v>
      </c>
      <c r="G308" s="5">
        <v>0</v>
      </c>
      <c r="H308" s="1" t="s">
        <v>9</v>
      </c>
    </row>
    <row r="309" spans="1:8" ht="12.75" customHeight="1" x14ac:dyDescent="0.2">
      <c r="A309" s="71" t="s">
        <v>518</v>
      </c>
      <c r="B309" s="1" t="s">
        <v>7</v>
      </c>
      <c r="C309" s="2"/>
      <c r="D309" s="3"/>
      <c r="E309" s="2">
        <v>62032</v>
      </c>
      <c r="F309" s="2">
        <v>71090</v>
      </c>
      <c r="G309" s="5"/>
      <c r="H309" s="1"/>
    </row>
    <row r="310" spans="1:8" ht="12.75" customHeight="1" x14ac:dyDescent="0.2">
      <c r="A310" s="73" t="s">
        <v>517</v>
      </c>
      <c r="B310" s="1" t="s">
        <v>8</v>
      </c>
      <c r="C310" s="2"/>
      <c r="D310" s="3"/>
      <c r="E310" s="2">
        <v>922481</v>
      </c>
      <c r="F310" s="2">
        <v>1055977</v>
      </c>
      <c r="G310" s="75" t="s">
        <v>421</v>
      </c>
      <c r="H310" s="1" t="s">
        <v>9</v>
      </c>
    </row>
    <row r="311" spans="1:8" ht="12.75" customHeight="1" x14ac:dyDescent="0.2">
      <c r="A311" s="71" t="s">
        <v>409</v>
      </c>
      <c r="B311" s="1" t="s">
        <v>7</v>
      </c>
      <c r="C311" s="2"/>
      <c r="D311" s="3"/>
      <c r="E311" s="2">
        <v>32803</v>
      </c>
      <c r="F311" s="2">
        <v>75214</v>
      </c>
      <c r="G311" s="5"/>
      <c r="H311" s="1"/>
    </row>
    <row r="312" spans="1:8" ht="12.75" customHeight="1" x14ac:dyDescent="0.2">
      <c r="A312" s="73" t="s">
        <v>181</v>
      </c>
      <c r="B312" s="1" t="s">
        <v>8</v>
      </c>
      <c r="C312" s="2"/>
      <c r="D312" s="3"/>
      <c r="E312" s="2">
        <v>570401</v>
      </c>
      <c r="F312" s="2">
        <v>1079944</v>
      </c>
      <c r="G312" s="5"/>
      <c r="H312" s="1"/>
    </row>
    <row r="313" spans="1:8" ht="12.75" customHeight="1" x14ac:dyDescent="0.2">
      <c r="A313" s="13" t="s">
        <v>182</v>
      </c>
      <c r="B313" s="1" t="s">
        <v>7</v>
      </c>
      <c r="C313" s="2">
        <v>366762</v>
      </c>
      <c r="D313" s="3">
        <v>39</v>
      </c>
      <c r="E313" s="2">
        <v>52402</v>
      </c>
      <c r="F313" s="2">
        <v>83107</v>
      </c>
      <c r="G313" s="5"/>
      <c r="H313" s="1"/>
    </row>
    <row r="314" spans="1:8" ht="12.75" customHeight="1" x14ac:dyDescent="0.2">
      <c r="A314" s="71" t="s">
        <v>183</v>
      </c>
      <c r="B314" s="1" t="s">
        <v>8</v>
      </c>
      <c r="C314" s="2">
        <v>4676509</v>
      </c>
      <c r="D314" s="3">
        <v>44.9</v>
      </c>
      <c r="E314" s="2">
        <v>898050</v>
      </c>
      <c r="F314" s="2">
        <v>1119697</v>
      </c>
      <c r="G314" s="75" t="s">
        <v>418</v>
      </c>
      <c r="H314" s="1" t="s">
        <v>9</v>
      </c>
    </row>
    <row r="315" spans="1:8" ht="12.75" customHeight="1" x14ac:dyDescent="0.2">
      <c r="A315" s="13"/>
      <c r="B315" s="1"/>
      <c r="C315" s="2"/>
      <c r="D315" s="3"/>
      <c r="E315" s="2"/>
      <c r="F315" s="2"/>
      <c r="G315" s="5"/>
      <c r="H315" s="1"/>
    </row>
    <row r="316" spans="1:8" ht="12.75" customHeight="1" x14ac:dyDescent="0.2">
      <c r="A316" s="13" t="s">
        <v>184</v>
      </c>
      <c r="B316" s="1" t="s">
        <v>7</v>
      </c>
      <c r="C316" s="2">
        <v>366762</v>
      </c>
      <c r="D316" s="3">
        <v>39</v>
      </c>
      <c r="E316" s="2">
        <v>33321</v>
      </c>
      <c r="F316" s="2">
        <v>108047</v>
      </c>
      <c r="G316" s="5"/>
      <c r="H316" s="1"/>
    </row>
    <row r="317" spans="1:8" ht="12.75" customHeight="1" x14ac:dyDescent="0.2">
      <c r="A317" s="71" t="s">
        <v>185</v>
      </c>
      <c r="B317" s="1" t="s">
        <v>8</v>
      </c>
      <c r="C317" s="2">
        <v>4676509</v>
      </c>
      <c r="D317" s="3">
        <v>45.3</v>
      </c>
      <c r="E317" s="2">
        <v>754626</v>
      </c>
      <c r="F317" s="2">
        <v>1330224</v>
      </c>
      <c r="G317" s="5">
        <v>0</v>
      </c>
      <c r="H317" s="1" t="s">
        <v>9</v>
      </c>
    </row>
    <row r="318" spans="1:8" ht="12.75" customHeight="1" x14ac:dyDescent="0.2">
      <c r="A318" s="13"/>
      <c r="B318" s="1"/>
      <c r="C318" s="2"/>
      <c r="D318" s="3"/>
      <c r="E318" s="2"/>
      <c r="F318" s="2"/>
      <c r="G318" s="5"/>
      <c r="H318" s="1"/>
    </row>
    <row r="319" spans="1:8" ht="12.75" customHeight="1" x14ac:dyDescent="0.2">
      <c r="A319" s="13" t="s">
        <v>186</v>
      </c>
      <c r="B319" s="1" t="s">
        <v>7</v>
      </c>
      <c r="C319" s="2">
        <v>366762</v>
      </c>
      <c r="D319" s="3">
        <v>39</v>
      </c>
      <c r="E319" s="2">
        <v>46893</v>
      </c>
      <c r="F319" s="2">
        <v>85852</v>
      </c>
      <c r="G319" s="5"/>
      <c r="H319" s="1"/>
    </row>
    <row r="320" spans="1:8" ht="12.75" customHeight="1" x14ac:dyDescent="0.2">
      <c r="A320" s="71" t="s">
        <v>187</v>
      </c>
      <c r="B320" s="1" t="s">
        <v>8</v>
      </c>
      <c r="C320" s="2">
        <v>4676509</v>
      </c>
      <c r="D320" s="3">
        <v>44.8</v>
      </c>
      <c r="E320" s="2">
        <v>676776</v>
      </c>
      <c r="F320" s="2">
        <v>1308030</v>
      </c>
      <c r="G320" s="5">
        <v>0</v>
      </c>
      <c r="H320" s="1" t="s">
        <v>9</v>
      </c>
    </row>
    <row r="321" spans="1:8" ht="12.75" customHeight="1" x14ac:dyDescent="0.2">
      <c r="A321" s="71" t="s">
        <v>188</v>
      </c>
      <c r="B321" s="1"/>
      <c r="C321" s="2"/>
      <c r="D321" s="3"/>
      <c r="E321" s="2"/>
      <c r="F321" s="2"/>
      <c r="G321" s="5"/>
      <c r="H321" s="1"/>
    </row>
    <row r="322" spans="1:8" ht="12.75" customHeight="1" x14ac:dyDescent="0.2">
      <c r="A322" s="13"/>
      <c r="B322" s="1"/>
      <c r="C322" s="2"/>
      <c r="D322" s="3"/>
      <c r="E322" s="2"/>
      <c r="F322" s="2"/>
      <c r="G322" s="5"/>
      <c r="H322" s="1"/>
    </row>
    <row r="323" spans="1:8" ht="12.75" customHeight="1" x14ac:dyDescent="0.2">
      <c r="A323" s="14" t="s">
        <v>189</v>
      </c>
      <c r="B323" s="1"/>
      <c r="C323" s="2"/>
      <c r="D323" s="3"/>
      <c r="E323" s="2"/>
      <c r="F323" s="2"/>
      <c r="G323" s="5"/>
      <c r="H323" s="1"/>
    </row>
    <row r="324" spans="1:8" ht="12.75" customHeight="1" x14ac:dyDescent="0.2">
      <c r="A324" s="13" t="s">
        <v>190</v>
      </c>
      <c r="B324" s="1" t="s">
        <v>7</v>
      </c>
      <c r="C324" s="2">
        <v>367250</v>
      </c>
      <c r="D324" s="3">
        <v>36.299999999999997</v>
      </c>
      <c r="E324" s="2">
        <v>71027</v>
      </c>
      <c r="F324" s="2">
        <v>60160</v>
      </c>
      <c r="G324" s="5"/>
      <c r="H324" s="1"/>
    </row>
    <row r="325" spans="1:8" ht="12.75" customHeight="1" x14ac:dyDescent="0.2">
      <c r="A325" s="71" t="s">
        <v>191</v>
      </c>
      <c r="B325" s="1" t="s">
        <v>8</v>
      </c>
      <c r="C325" s="2">
        <v>4680971</v>
      </c>
      <c r="D325" s="3">
        <v>41.7</v>
      </c>
      <c r="E325" s="2">
        <v>756337</v>
      </c>
      <c r="F325" s="2">
        <v>1159794</v>
      </c>
      <c r="G325" s="5">
        <v>6</v>
      </c>
      <c r="H325" s="1" t="s">
        <v>9</v>
      </c>
    </row>
    <row r="326" spans="1:8" ht="12.75" customHeight="1" x14ac:dyDescent="0.2">
      <c r="A326" s="13" t="s">
        <v>192</v>
      </c>
      <c r="B326" s="1" t="s">
        <v>7</v>
      </c>
      <c r="C326" s="2">
        <v>367250</v>
      </c>
      <c r="D326" s="3">
        <v>36.299999999999997</v>
      </c>
      <c r="E326" s="2">
        <v>80194</v>
      </c>
      <c r="F326" s="2">
        <v>51470</v>
      </c>
      <c r="G326" s="5"/>
      <c r="H326" s="1"/>
    </row>
    <row r="327" spans="1:8" ht="12.75" customHeight="1" x14ac:dyDescent="0.2">
      <c r="A327" s="71" t="s">
        <v>193</v>
      </c>
      <c r="B327" s="1" t="s">
        <v>8</v>
      </c>
      <c r="C327" s="2">
        <v>4680971</v>
      </c>
      <c r="D327" s="3">
        <v>41.7</v>
      </c>
      <c r="E327" s="2">
        <v>885772</v>
      </c>
      <c r="F327" s="2">
        <v>1038985</v>
      </c>
      <c r="G327" s="5">
        <v>7</v>
      </c>
      <c r="H327" s="1" t="s">
        <v>9</v>
      </c>
    </row>
    <row r="328" spans="1:8" ht="12.75" customHeight="1" x14ac:dyDescent="0.2">
      <c r="A328" s="13" t="s">
        <v>194</v>
      </c>
      <c r="B328" s="1" t="s">
        <v>7</v>
      </c>
      <c r="C328" s="2">
        <v>367250</v>
      </c>
      <c r="D328" s="3">
        <v>36.299999999999997</v>
      </c>
      <c r="E328" s="2">
        <v>66686</v>
      </c>
      <c r="F328" s="2">
        <v>64625</v>
      </c>
      <c r="G328" s="5"/>
      <c r="H328" s="1"/>
    </row>
    <row r="329" spans="1:8" ht="12.75" customHeight="1" x14ac:dyDescent="0.2">
      <c r="A329" s="71" t="s">
        <v>195</v>
      </c>
      <c r="B329" s="1" t="s">
        <v>8</v>
      </c>
      <c r="C329" s="2">
        <v>4680971</v>
      </c>
      <c r="D329" s="3">
        <v>41.7</v>
      </c>
      <c r="E329" s="2">
        <v>723047</v>
      </c>
      <c r="F329" s="2">
        <v>1198923</v>
      </c>
      <c r="G329" s="5">
        <v>4</v>
      </c>
      <c r="H329" s="1" t="s">
        <v>9</v>
      </c>
    </row>
    <row r="330" spans="1:8" ht="12.75" customHeight="1" x14ac:dyDescent="0.2">
      <c r="A330" s="71" t="s">
        <v>196</v>
      </c>
      <c r="B330" s="1"/>
      <c r="C330" s="2"/>
      <c r="D330" s="3"/>
      <c r="E330" s="2"/>
      <c r="F330" s="2"/>
      <c r="G330" s="5"/>
      <c r="H330" s="1"/>
    </row>
    <row r="331" spans="1:8" ht="12.75" customHeight="1" x14ac:dyDescent="0.2">
      <c r="A331" s="13" t="s">
        <v>197</v>
      </c>
      <c r="B331" s="1" t="s">
        <v>7</v>
      </c>
      <c r="C331" s="2">
        <v>367250</v>
      </c>
      <c r="D331" s="3">
        <v>36.299999999999997</v>
      </c>
      <c r="E331" s="2">
        <v>23406</v>
      </c>
      <c r="F331" s="2">
        <v>107344</v>
      </c>
      <c r="G331" s="5"/>
      <c r="H331" s="1"/>
    </row>
    <row r="332" spans="1:8" ht="12.75" customHeight="1" x14ac:dyDescent="0.2">
      <c r="A332" s="71" t="s">
        <v>198</v>
      </c>
      <c r="B332" s="1" t="s">
        <v>8</v>
      </c>
      <c r="C332" s="2">
        <v>4680971</v>
      </c>
      <c r="D332" s="3">
        <v>41.7</v>
      </c>
      <c r="E332" s="2">
        <v>343008</v>
      </c>
      <c r="F332" s="2">
        <v>1574528</v>
      </c>
      <c r="G332" s="5">
        <v>0</v>
      </c>
      <c r="H332" s="1" t="s">
        <v>9</v>
      </c>
    </row>
    <row r="333" spans="1:8" ht="12.75" customHeight="1" x14ac:dyDescent="0.2">
      <c r="A333" s="13" t="s">
        <v>199</v>
      </c>
      <c r="B333" s="1" t="s">
        <v>7</v>
      </c>
      <c r="C333" s="2">
        <v>367250</v>
      </c>
      <c r="D333" s="3">
        <v>36.299999999999997</v>
      </c>
      <c r="E333" s="2">
        <v>73025</v>
      </c>
      <c r="F333" s="2">
        <v>54894</v>
      </c>
      <c r="G333" s="5"/>
      <c r="H333" s="1"/>
    </row>
    <row r="334" spans="1:8" ht="12.75" customHeight="1" x14ac:dyDescent="0.2">
      <c r="A334" s="71" t="s">
        <v>200</v>
      </c>
      <c r="B334" s="1" t="s">
        <v>8</v>
      </c>
      <c r="C334" s="2">
        <v>4680971</v>
      </c>
      <c r="D334" s="3">
        <v>41.5</v>
      </c>
      <c r="E334" s="2">
        <v>1253995</v>
      </c>
      <c r="F334" s="2">
        <v>622381</v>
      </c>
      <c r="G334" s="1" t="str">
        <f>"(21)"</f>
        <v>(21)</v>
      </c>
      <c r="H334" s="1" t="s">
        <v>11</v>
      </c>
    </row>
    <row r="335" spans="1:8" ht="12.75" customHeight="1" x14ac:dyDescent="0.2">
      <c r="A335" s="13"/>
      <c r="B335" s="1"/>
      <c r="C335" s="2"/>
      <c r="D335" s="3"/>
      <c r="E335" s="2"/>
      <c r="F335" s="2"/>
      <c r="G335" s="5"/>
      <c r="H335" s="1"/>
    </row>
    <row r="336" spans="1:8" ht="12.75" customHeight="1" x14ac:dyDescent="0.2">
      <c r="A336" s="14" t="s">
        <v>201</v>
      </c>
      <c r="B336" s="1"/>
      <c r="C336" s="2"/>
      <c r="D336" s="3"/>
      <c r="E336" s="2"/>
      <c r="F336" s="2"/>
      <c r="G336" s="5"/>
      <c r="H336" s="1"/>
    </row>
    <row r="337" spans="1:8" ht="12.75" customHeight="1" x14ac:dyDescent="0.2">
      <c r="A337" s="13" t="s">
        <v>356</v>
      </c>
      <c r="B337" s="1" t="s">
        <v>7</v>
      </c>
      <c r="C337" s="2">
        <v>367725</v>
      </c>
      <c r="D337" s="3">
        <v>46</v>
      </c>
      <c r="E337" s="2">
        <v>65595</v>
      </c>
      <c r="F337" s="2">
        <v>101168</v>
      </c>
      <c r="G337" s="5"/>
      <c r="H337" s="1"/>
    </row>
    <row r="338" spans="1:8" ht="12.75" customHeight="1" x14ac:dyDescent="0.2">
      <c r="A338" s="13"/>
      <c r="B338" s="1" t="s">
        <v>8</v>
      </c>
      <c r="C338" s="2">
        <v>4688585</v>
      </c>
      <c r="D338" s="3">
        <v>55.8</v>
      </c>
      <c r="E338" s="2">
        <v>597217</v>
      </c>
      <c r="F338" s="2">
        <v>1982549</v>
      </c>
      <c r="G338" s="5">
        <v>0</v>
      </c>
      <c r="H338" s="1" t="s">
        <v>9</v>
      </c>
    </row>
    <row r="339" spans="1:8" ht="12.75" customHeight="1" x14ac:dyDescent="0.2">
      <c r="A339" s="13" t="s">
        <v>202</v>
      </c>
      <c r="B339" s="1" t="s">
        <v>7</v>
      </c>
      <c r="C339" s="2">
        <v>367725</v>
      </c>
      <c r="D339" s="3">
        <v>46</v>
      </c>
      <c r="E339" s="2">
        <v>37388</v>
      </c>
      <c r="F339" s="2">
        <v>129061</v>
      </c>
      <c r="G339" s="5"/>
      <c r="H339" s="1"/>
    </row>
    <row r="340" spans="1:8" ht="12.75" customHeight="1" x14ac:dyDescent="0.2">
      <c r="A340" s="71" t="s">
        <v>203</v>
      </c>
      <c r="B340" s="1" t="s">
        <v>8</v>
      </c>
      <c r="C340" s="2">
        <v>4688585</v>
      </c>
      <c r="D340" s="3">
        <v>55.7</v>
      </c>
      <c r="E340" s="2">
        <v>791589</v>
      </c>
      <c r="F340" s="2">
        <v>1774129</v>
      </c>
      <c r="G340" s="5">
        <v>0</v>
      </c>
      <c r="H340" s="1" t="s">
        <v>9</v>
      </c>
    </row>
    <row r="341" spans="1:8" ht="12.75" customHeight="1" x14ac:dyDescent="0.2">
      <c r="A341" s="13" t="s">
        <v>204</v>
      </c>
      <c r="B341" s="1"/>
      <c r="C341" s="2"/>
      <c r="D341" s="3"/>
      <c r="E341" s="2"/>
      <c r="F341" s="2"/>
      <c r="G341" s="5"/>
      <c r="H341" s="1"/>
    </row>
    <row r="342" spans="1:8" ht="12.75" customHeight="1" x14ac:dyDescent="0.2">
      <c r="A342" s="71" t="s">
        <v>205</v>
      </c>
      <c r="B342" s="1" t="s">
        <v>7</v>
      </c>
      <c r="C342" s="2">
        <v>367725</v>
      </c>
      <c r="D342" s="3">
        <v>46</v>
      </c>
      <c r="E342" s="2">
        <v>30081</v>
      </c>
      <c r="F342" s="2">
        <v>137998</v>
      </c>
      <c r="G342" s="5"/>
      <c r="H342" s="1"/>
    </row>
    <row r="343" spans="1:8" ht="12.75" customHeight="1" x14ac:dyDescent="0.2">
      <c r="A343" s="71" t="s">
        <v>206</v>
      </c>
      <c r="B343" s="1" t="s">
        <v>8</v>
      </c>
      <c r="C343" s="2">
        <v>4688585</v>
      </c>
      <c r="D343" s="3">
        <v>55.8</v>
      </c>
      <c r="E343" s="2">
        <v>525609</v>
      </c>
      <c r="F343" s="2">
        <v>2063314</v>
      </c>
      <c r="G343" s="5">
        <v>0</v>
      </c>
      <c r="H343" s="1" t="s">
        <v>9</v>
      </c>
    </row>
    <row r="344" spans="1:8" ht="12.75" customHeight="1" x14ac:dyDescent="0.2">
      <c r="A344" s="13"/>
      <c r="B344" s="5"/>
      <c r="C344" s="5"/>
      <c r="D344" s="5"/>
      <c r="E344" s="5"/>
      <c r="F344" s="5"/>
      <c r="G344" s="5"/>
      <c r="H344" s="5"/>
    </row>
    <row r="345" spans="1:8" ht="12.75" customHeight="1" x14ac:dyDescent="0.2">
      <c r="A345" s="14" t="s">
        <v>207</v>
      </c>
      <c r="B345" s="1"/>
      <c r="C345" s="2"/>
      <c r="D345" s="3"/>
      <c r="E345" s="2"/>
      <c r="F345" s="2"/>
      <c r="G345" s="5"/>
      <c r="H345" s="1"/>
    </row>
    <row r="346" spans="1:8" ht="12.75" customHeight="1" x14ac:dyDescent="0.2">
      <c r="A346" s="13" t="s">
        <v>357</v>
      </c>
      <c r="B346" s="1" t="s">
        <v>7</v>
      </c>
      <c r="C346" s="2">
        <v>368302</v>
      </c>
      <c r="D346" s="3">
        <v>37.799999999999997</v>
      </c>
      <c r="E346" s="2">
        <v>69827</v>
      </c>
      <c r="F346" s="2">
        <v>65896</v>
      </c>
      <c r="G346" s="5"/>
      <c r="H346" s="1"/>
    </row>
    <row r="347" spans="1:8" ht="12.75" customHeight="1" x14ac:dyDescent="0.2">
      <c r="A347" s="13"/>
      <c r="B347" s="1" t="s">
        <v>8</v>
      </c>
      <c r="C347" s="2">
        <v>4698248</v>
      </c>
      <c r="D347" s="3">
        <v>42.5</v>
      </c>
      <c r="E347" s="2">
        <v>1002271</v>
      </c>
      <c r="F347" s="2">
        <v>963336</v>
      </c>
      <c r="G347" s="1" t="str">
        <f>"(10)"</f>
        <v>(10)</v>
      </c>
      <c r="H347" s="1" t="s">
        <v>11</v>
      </c>
    </row>
    <row r="348" spans="1:8" ht="12.75" customHeight="1" x14ac:dyDescent="0.2">
      <c r="A348" s="13" t="s">
        <v>208</v>
      </c>
      <c r="B348" s="1" t="s">
        <v>7</v>
      </c>
      <c r="C348" s="2">
        <v>368302</v>
      </c>
      <c r="D348" s="3">
        <v>37.799999999999997</v>
      </c>
      <c r="E348" s="2">
        <v>72154</v>
      </c>
      <c r="F348" s="2">
        <v>62139</v>
      </c>
      <c r="G348" s="5"/>
      <c r="H348" s="1"/>
    </row>
    <row r="349" spans="1:8" ht="12.75" customHeight="1" x14ac:dyDescent="0.2">
      <c r="A349" s="71" t="s">
        <v>209</v>
      </c>
      <c r="B349" s="1" t="s">
        <v>8</v>
      </c>
      <c r="C349" s="2">
        <v>4698248</v>
      </c>
      <c r="D349" s="3">
        <v>42.5</v>
      </c>
      <c r="E349" s="2">
        <v>1001300</v>
      </c>
      <c r="F349" s="2">
        <v>956496</v>
      </c>
      <c r="G349" s="1" t="str">
        <f>"(10)"</f>
        <v>(10)</v>
      </c>
      <c r="H349" s="1" t="s">
        <v>11</v>
      </c>
    </row>
    <row r="350" spans="1:8" ht="12.75" customHeight="1" x14ac:dyDescent="0.2">
      <c r="A350" s="13" t="s">
        <v>210</v>
      </c>
      <c r="B350" s="1" t="s">
        <v>7</v>
      </c>
      <c r="C350" s="2">
        <v>368302</v>
      </c>
      <c r="D350" s="22">
        <v>37.799999999999997</v>
      </c>
      <c r="E350" s="2">
        <v>72378</v>
      </c>
      <c r="F350" s="2">
        <v>52764</v>
      </c>
      <c r="G350" s="5"/>
      <c r="H350" s="1"/>
    </row>
    <row r="351" spans="1:8" ht="12.75" customHeight="1" x14ac:dyDescent="0.2">
      <c r="A351" s="71" t="s">
        <v>211</v>
      </c>
      <c r="B351" s="1" t="s">
        <v>8</v>
      </c>
      <c r="C351" s="2">
        <v>4698248</v>
      </c>
      <c r="D351" s="3">
        <v>42.1</v>
      </c>
      <c r="E351" s="2">
        <v>1194556</v>
      </c>
      <c r="F351" s="2">
        <v>666108</v>
      </c>
      <c r="G351" s="5">
        <v>23</v>
      </c>
      <c r="H351" s="1" t="s">
        <v>11</v>
      </c>
    </row>
    <row r="352" spans="1:8" ht="12.75" customHeight="1" x14ac:dyDescent="0.2">
      <c r="A352" s="5"/>
      <c r="B352" s="1"/>
      <c r="C352" s="2"/>
      <c r="D352" s="3"/>
      <c r="E352" s="2"/>
      <c r="F352" s="2"/>
      <c r="G352" s="5"/>
      <c r="H352" s="1"/>
    </row>
    <row r="353" spans="1:8" ht="12.75" customHeight="1" x14ac:dyDescent="0.2">
      <c r="A353" s="14" t="s">
        <v>212</v>
      </c>
      <c r="B353" s="35"/>
      <c r="C353" s="36"/>
      <c r="D353" s="37"/>
      <c r="E353" s="36"/>
      <c r="F353" s="36"/>
      <c r="G353" s="35"/>
      <c r="H353" s="35"/>
    </row>
    <row r="354" spans="1:8" ht="12.75" customHeight="1" x14ac:dyDescent="0.2">
      <c r="A354" s="13" t="s">
        <v>358</v>
      </c>
      <c r="B354" s="1" t="s">
        <v>7</v>
      </c>
      <c r="C354" s="2">
        <v>368565</v>
      </c>
      <c r="D354" s="3">
        <v>29.5</v>
      </c>
      <c r="E354" s="2">
        <v>86976</v>
      </c>
      <c r="F354" s="2">
        <v>18380</v>
      </c>
      <c r="G354" s="35"/>
      <c r="H354" s="35"/>
    </row>
    <row r="355" spans="1:8" ht="12.75" customHeight="1" x14ac:dyDescent="0.2">
      <c r="A355" s="13"/>
      <c r="B355" s="1" t="s">
        <v>8</v>
      </c>
      <c r="C355" s="2">
        <v>4712223</v>
      </c>
      <c r="D355" s="3">
        <v>37.799999999999997</v>
      </c>
      <c r="E355" s="2">
        <v>1472259</v>
      </c>
      <c r="F355" s="2">
        <v>265090</v>
      </c>
      <c r="G355" s="1">
        <v>23</v>
      </c>
      <c r="H355" s="1" t="s">
        <v>11</v>
      </c>
    </row>
    <row r="356" spans="1:8" ht="12.75" customHeight="1" x14ac:dyDescent="0.2">
      <c r="A356" s="13" t="s">
        <v>213</v>
      </c>
      <c r="B356" s="1" t="s">
        <v>7</v>
      </c>
      <c r="C356" s="2">
        <v>368565</v>
      </c>
      <c r="D356" s="3">
        <v>29.5</v>
      </c>
      <c r="E356" s="2">
        <v>23933</v>
      </c>
      <c r="F356" s="2">
        <v>81750</v>
      </c>
      <c r="G356" s="35"/>
      <c r="H356" s="1"/>
    </row>
    <row r="357" spans="1:8" ht="12.75" customHeight="1" x14ac:dyDescent="0.2">
      <c r="A357" s="71" t="s">
        <v>214</v>
      </c>
      <c r="B357" s="1" t="s">
        <v>8</v>
      </c>
      <c r="C357" s="2">
        <v>4712223</v>
      </c>
      <c r="D357" s="3">
        <v>37.799999999999997</v>
      </c>
      <c r="E357" s="2">
        <v>397747</v>
      </c>
      <c r="F357" s="2">
        <v>1342001</v>
      </c>
      <c r="G357" s="1">
        <v>0</v>
      </c>
      <c r="H357" s="1" t="s">
        <v>9</v>
      </c>
    </row>
    <row r="358" spans="1:8" ht="12.75" customHeight="1" x14ac:dyDescent="0.2">
      <c r="A358" s="13" t="s">
        <v>215</v>
      </c>
      <c r="B358" s="1" t="s">
        <v>7</v>
      </c>
      <c r="C358" s="2">
        <v>368565</v>
      </c>
      <c r="D358" s="3">
        <v>29.5</v>
      </c>
      <c r="E358" s="2">
        <v>29141</v>
      </c>
      <c r="F358" s="2">
        <v>77749</v>
      </c>
      <c r="G358" s="1"/>
      <c r="H358" s="1"/>
    </row>
    <row r="359" spans="1:8" ht="12.75" customHeight="1" x14ac:dyDescent="0.2">
      <c r="A359" s="71" t="s">
        <v>216</v>
      </c>
      <c r="B359" s="1" t="s">
        <v>8</v>
      </c>
      <c r="C359" s="2">
        <v>4712223</v>
      </c>
      <c r="D359" s="3">
        <v>37.9</v>
      </c>
      <c r="E359" s="2">
        <v>384905</v>
      </c>
      <c r="F359" s="2">
        <v>1372420</v>
      </c>
      <c r="G359" s="1">
        <v>0</v>
      </c>
      <c r="H359" s="1" t="s">
        <v>9</v>
      </c>
    </row>
    <row r="360" spans="1:8" ht="12.75" customHeight="1" x14ac:dyDescent="0.2">
      <c r="A360" s="13" t="s">
        <v>217</v>
      </c>
      <c r="B360" s="1" t="s">
        <v>7</v>
      </c>
      <c r="C360" s="2">
        <v>368565</v>
      </c>
      <c r="D360" s="3">
        <v>29.5</v>
      </c>
      <c r="E360" s="2">
        <v>32765</v>
      </c>
      <c r="F360" s="2">
        <v>72924</v>
      </c>
      <c r="G360" s="1"/>
      <c r="H360" s="1"/>
    </row>
    <row r="361" spans="1:8" ht="12.75" customHeight="1" x14ac:dyDescent="0.2">
      <c r="A361" s="71" t="s">
        <v>218</v>
      </c>
      <c r="B361" s="1" t="s">
        <v>8</v>
      </c>
      <c r="C361" s="2">
        <v>4712223</v>
      </c>
      <c r="D361" s="3">
        <v>37.9</v>
      </c>
      <c r="E361" s="2">
        <v>404870</v>
      </c>
      <c r="F361" s="2">
        <v>1339221</v>
      </c>
      <c r="G361" s="1">
        <v>0</v>
      </c>
      <c r="H361" s="1" t="s">
        <v>9</v>
      </c>
    </row>
    <row r="362" spans="1:8" ht="12.75" customHeight="1" x14ac:dyDescent="0.2">
      <c r="A362" s="13" t="s">
        <v>359</v>
      </c>
      <c r="B362" s="1" t="s">
        <v>7</v>
      </c>
      <c r="C362" s="2">
        <v>368565</v>
      </c>
      <c r="D362" s="3">
        <v>29.5</v>
      </c>
      <c r="E362" s="2">
        <v>38236</v>
      </c>
      <c r="F362" s="2">
        <v>68077</v>
      </c>
      <c r="G362" s="35"/>
      <c r="H362" s="1"/>
    </row>
    <row r="363" spans="1:8" ht="12.75" customHeight="1" x14ac:dyDescent="0.2">
      <c r="A363" s="13"/>
      <c r="B363" s="1" t="s">
        <v>8</v>
      </c>
      <c r="C363" s="2">
        <v>4712223</v>
      </c>
      <c r="D363" s="3">
        <v>37.799999999999997</v>
      </c>
      <c r="E363" s="2">
        <v>594927</v>
      </c>
      <c r="F363" s="2">
        <v>1149182</v>
      </c>
      <c r="G363" s="1">
        <v>0</v>
      </c>
      <c r="H363" s="1" t="s">
        <v>9</v>
      </c>
    </row>
    <row r="364" spans="1:8" ht="12.75" customHeight="1" x14ac:dyDescent="0.2">
      <c r="A364" s="13"/>
      <c r="B364" s="1"/>
      <c r="C364" s="2"/>
      <c r="D364" s="3"/>
      <c r="E364" s="2"/>
      <c r="F364" s="2"/>
      <c r="G364" s="1"/>
      <c r="H364" s="1"/>
    </row>
    <row r="365" spans="1:8" ht="12.75" customHeight="1" x14ac:dyDescent="0.2">
      <c r="A365" s="14" t="s">
        <v>219</v>
      </c>
      <c r="B365" s="1"/>
      <c r="C365" s="2"/>
      <c r="D365" s="3"/>
      <c r="E365" s="2"/>
      <c r="F365" s="2"/>
      <c r="G365" s="1"/>
      <c r="H365" s="1"/>
    </row>
    <row r="366" spans="1:8" ht="12.75" customHeight="1" x14ac:dyDescent="0.2">
      <c r="A366" s="13" t="s">
        <v>220</v>
      </c>
      <c r="B366" s="1" t="s">
        <v>7</v>
      </c>
      <c r="C366" s="2">
        <v>369687</v>
      </c>
      <c r="D366" s="3">
        <v>46.5</v>
      </c>
      <c r="E366" s="2">
        <v>107584</v>
      </c>
      <c r="F366" s="2">
        <v>61747</v>
      </c>
      <c r="G366" s="1"/>
      <c r="H366" s="1"/>
    </row>
    <row r="367" spans="1:8" ht="12.75" customHeight="1" x14ac:dyDescent="0.2">
      <c r="A367" s="71" t="s">
        <v>221</v>
      </c>
      <c r="B367" s="1" t="s">
        <v>8</v>
      </c>
      <c r="C367" s="2">
        <v>4721320</v>
      </c>
      <c r="D367" s="3">
        <v>58.4</v>
      </c>
      <c r="E367" s="2">
        <v>1489110</v>
      </c>
      <c r="F367" s="2">
        <v>1237629</v>
      </c>
      <c r="G367" s="1">
        <v>12</v>
      </c>
      <c r="H367" s="1" t="s">
        <v>11</v>
      </c>
    </row>
    <row r="368" spans="1:8" ht="12.75" customHeight="1" x14ac:dyDescent="0.2">
      <c r="A368" s="13" t="s">
        <v>360</v>
      </c>
      <c r="B368" s="1" t="s">
        <v>7</v>
      </c>
      <c r="C368" s="2">
        <v>369687</v>
      </c>
      <c r="D368" s="3">
        <v>46.4</v>
      </c>
      <c r="E368" s="2">
        <v>57212</v>
      </c>
      <c r="F368" s="2">
        <v>111310</v>
      </c>
      <c r="G368" s="1"/>
      <c r="H368" s="1"/>
    </row>
    <row r="369" spans="1:8" ht="12.75" customHeight="1" x14ac:dyDescent="0.2">
      <c r="A369" s="13"/>
      <c r="B369" s="1" t="s">
        <v>8</v>
      </c>
      <c r="C369" s="2">
        <v>4721320</v>
      </c>
      <c r="D369" s="3">
        <v>58.3</v>
      </c>
      <c r="E369" s="2">
        <v>686935</v>
      </c>
      <c r="F369" s="2">
        <v>2021198</v>
      </c>
      <c r="G369" s="4">
        <v>0</v>
      </c>
      <c r="H369" s="1" t="s">
        <v>9</v>
      </c>
    </row>
    <row r="370" spans="1:8" ht="12.75" customHeight="1" x14ac:dyDescent="0.2">
      <c r="A370" s="13"/>
      <c r="B370" s="1"/>
      <c r="C370" s="2"/>
      <c r="D370" s="3"/>
      <c r="E370" s="2"/>
      <c r="F370" s="2"/>
      <c r="G370" s="4"/>
      <c r="H370" s="1"/>
    </row>
    <row r="371" spans="1:8" ht="12.75" customHeight="1" x14ac:dyDescent="0.2">
      <c r="A371" s="14" t="s">
        <v>404</v>
      </c>
      <c r="B371" s="1"/>
      <c r="C371" s="2"/>
      <c r="D371" s="3"/>
      <c r="E371" s="2"/>
      <c r="F371" s="2"/>
      <c r="G371" s="4"/>
      <c r="H371" s="1"/>
    </row>
    <row r="372" spans="1:8" ht="12.75" customHeight="1" x14ac:dyDescent="0.2">
      <c r="A372" s="13" t="s">
        <v>361</v>
      </c>
      <c r="B372" s="1" t="s">
        <v>7</v>
      </c>
      <c r="C372" s="2">
        <v>371386</v>
      </c>
      <c r="D372" s="3">
        <v>48.4</v>
      </c>
      <c r="E372" s="2">
        <v>151212</v>
      </c>
      <c r="F372" s="2">
        <v>25210</v>
      </c>
      <c r="G372" s="4"/>
      <c r="H372" s="1"/>
    </row>
    <row r="373" spans="1:8" ht="12.75" customHeight="1" x14ac:dyDescent="0.2">
      <c r="A373" s="13"/>
      <c r="B373" s="1" t="s">
        <v>8</v>
      </c>
      <c r="C373" s="2">
        <v>4731017</v>
      </c>
      <c r="D373" s="3">
        <v>41.8</v>
      </c>
      <c r="E373" s="2">
        <v>1399545</v>
      </c>
      <c r="F373" s="2">
        <v>540105</v>
      </c>
      <c r="G373" s="1" t="str">
        <f>"(21,5)"</f>
        <v>(21,5)</v>
      </c>
      <c r="H373" s="1" t="s">
        <v>11</v>
      </c>
    </row>
    <row r="374" spans="1:8" ht="12.75" customHeight="1" x14ac:dyDescent="0.2">
      <c r="A374" s="13" t="s">
        <v>222</v>
      </c>
      <c r="B374" s="1" t="s">
        <v>7</v>
      </c>
      <c r="C374" s="2">
        <v>371386</v>
      </c>
      <c r="D374" s="3">
        <v>48.3</v>
      </c>
      <c r="E374" s="2">
        <v>22574</v>
      </c>
      <c r="F374" s="2">
        <v>153606</v>
      </c>
      <c r="G374" s="4"/>
      <c r="H374" s="1"/>
    </row>
    <row r="375" spans="1:8" ht="12.75" customHeight="1" x14ac:dyDescent="0.2">
      <c r="A375" s="71" t="s">
        <v>223</v>
      </c>
      <c r="B375" s="1" t="s">
        <v>8</v>
      </c>
      <c r="C375" s="2">
        <v>4731017</v>
      </c>
      <c r="D375" s="3">
        <v>41.7</v>
      </c>
      <c r="E375" s="2">
        <v>352432</v>
      </c>
      <c r="F375" s="2">
        <v>1578870</v>
      </c>
      <c r="G375" s="4" t="s">
        <v>224</v>
      </c>
      <c r="H375" s="1" t="s">
        <v>9</v>
      </c>
    </row>
    <row r="376" spans="1:8" ht="12.75" customHeight="1" x14ac:dyDescent="0.2">
      <c r="A376" s="71" t="s">
        <v>225</v>
      </c>
      <c r="B376" s="35"/>
      <c r="C376" s="2"/>
      <c r="D376" s="3"/>
      <c r="E376" s="2"/>
      <c r="F376" s="2"/>
      <c r="G376" s="4"/>
      <c r="H376" s="1"/>
    </row>
    <row r="377" spans="1:8" ht="12.75" customHeight="1" x14ac:dyDescent="0.2">
      <c r="A377" s="13"/>
      <c r="B377" s="35"/>
      <c r="C377" s="2"/>
      <c r="D377" s="3"/>
      <c r="E377" s="2"/>
      <c r="F377" s="2"/>
      <c r="G377" s="1"/>
      <c r="H377" s="1"/>
    </row>
    <row r="378" spans="1:8" ht="12.75" customHeight="1" x14ac:dyDescent="0.2">
      <c r="A378" s="14" t="s">
        <v>226</v>
      </c>
      <c r="B378" s="1"/>
      <c r="C378" s="2"/>
      <c r="D378" s="1"/>
      <c r="E378" s="2"/>
      <c r="F378" s="2"/>
      <c r="G378" s="1"/>
      <c r="H378" s="1"/>
    </row>
    <row r="379" spans="1:8" ht="12.75" customHeight="1" x14ac:dyDescent="0.2">
      <c r="A379" s="7" t="s">
        <v>362</v>
      </c>
      <c r="B379" s="1" t="s">
        <v>7</v>
      </c>
      <c r="C379" s="24">
        <v>371470</v>
      </c>
      <c r="D379" s="3">
        <v>44.920181979702264</v>
      </c>
      <c r="E379" s="2"/>
      <c r="F379" s="2"/>
      <c r="G379" s="1"/>
      <c r="H379" s="1"/>
    </row>
    <row r="380" spans="1:8" ht="12.75" customHeight="1" x14ac:dyDescent="0.2">
      <c r="A380" s="7"/>
      <c r="B380" s="1" t="s">
        <v>8</v>
      </c>
      <c r="C380" s="2">
        <v>4743888</v>
      </c>
      <c r="D380" s="3">
        <v>45.17</v>
      </c>
      <c r="E380" s="2"/>
      <c r="F380" s="2"/>
      <c r="G380" s="1"/>
      <c r="H380" s="1"/>
    </row>
    <row r="381" spans="1:8" ht="12.75" customHeight="1" x14ac:dyDescent="0.2">
      <c r="A381" s="71" t="s">
        <v>406</v>
      </c>
      <c r="B381" s="1" t="s">
        <v>7</v>
      </c>
      <c r="C381" s="24"/>
      <c r="D381" s="3"/>
      <c r="E381" s="2">
        <v>72116</v>
      </c>
      <c r="F381" s="2">
        <v>90082</v>
      </c>
      <c r="G381" s="5"/>
      <c r="H381" s="1"/>
    </row>
    <row r="382" spans="1:8" ht="12.75" customHeight="1" x14ac:dyDescent="0.2">
      <c r="A382" s="73" t="s">
        <v>227</v>
      </c>
      <c r="B382" s="1" t="s">
        <v>8</v>
      </c>
      <c r="C382" s="2"/>
      <c r="D382" s="3"/>
      <c r="E382" s="2">
        <v>984058</v>
      </c>
      <c r="F382" s="2">
        <v>1085072</v>
      </c>
      <c r="G382" s="1">
        <v>6</v>
      </c>
      <c r="H382" s="1" t="s">
        <v>9</v>
      </c>
    </row>
    <row r="383" spans="1:8" ht="12.75" customHeight="1" x14ac:dyDescent="0.2">
      <c r="A383" s="73" t="s">
        <v>228</v>
      </c>
      <c r="B383" s="1"/>
      <c r="C383" s="2"/>
      <c r="D383" s="3"/>
      <c r="E383" s="2"/>
      <c r="F383" s="2"/>
      <c r="G383" s="1"/>
      <c r="H383" s="1"/>
    </row>
    <row r="384" spans="1:8" ht="12.75" customHeight="1" x14ac:dyDescent="0.2">
      <c r="A384" s="71" t="s">
        <v>407</v>
      </c>
      <c r="B384" s="1" t="s">
        <v>7</v>
      </c>
      <c r="C384" s="24"/>
      <c r="D384" s="3"/>
      <c r="E384" s="2">
        <v>77043</v>
      </c>
      <c r="F384" s="2">
        <v>84137</v>
      </c>
      <c r="G384" s="5"/>
      <c r="H384" s="1"/>
    </row>
    <row r="385" spans="1:8" ht="12.75" customHeight="1" x14ac:dyDescent="0.2">
      <c r="A385" s="73" t="s">
        <v>229</v>
      </c>
      <c r="B385" s="1" t="s">
        <v>8</v>
      </c>
      <c r="C385" s="2"/>
      <c r="D385" s="3"/>
      <c r="E385" s="2">
        <v>984537</v>
      </c>
      <c r="F385" s="2">
        <v>1057398</v>
      </c>
      <c r="G385" s="75" t="s">
        <v>422</v>
      </c>
      <c r="H385" s="1" t="s">
        <v>9</v>
      </c>
    </row>
    <row r="386" spans="1:8" ht="12.75" customHeight="1" x14ac:dyDescent="0.2">
      <c r="A386" s="71" t="s">
        <v>408</v>
      </c>
      <c r="B386" s="1" t="s">
        <v>7</v>
      </c>
      <c r="C386" s="24"/>
      <c r="D386" s="3"/>
      <c r="E386" s="2">
        <v>73663</v>
      </c>
      <c r="F386" s="2">
        <v>83417</v>
      </c>
      <c r="G386" s="1"/>
      <c r="H386" s="1"/>
    </row>
    <row r="387" spans="1:8" ht="12.75" customHeight="1" x14ac:dyDescent="0.2">
      <c r="A387" s="73" t="s">
        <v>181</v>
      </c>
      <c r="B387" s="1" t="s">
        <v>8</v>
      </c>
      <c r="C387" s="2"/>
      <c r="D387" s="3"/>
      <c r="E387" s="2">
        <v>953316</v>
      </c>
      <c r="F387" s="2">
        <v>1020309</v>
      </c>
      <c r="G387" s="1"/>
      <c r="H387" s="1"/>
    </row>
    <row r="388" spans="1:8" ht="12.75" customHeight="1" x14ac:dyDescent="0.2">
      <c r="A388" s="7" t="s">
        <v>405</v>
      </c>
      <c r="B388" s="1" t="s">
        <v>7</v>
      </c>
      <c r="C388" s="24">
        <v>371470</v>
      </c>
      <c r="D388" s="3">
        <v>44.790965623065119</v>
      </c>
      <c r="E388" s="2">
        <v>50988</v>
      </c>
      <c r="F388" s="2">
        <v>111663</v>
      </c>
      <c r="G388" s="1"/>
      <c r="H388" s="1"/>
    </row>
    <row r="389" spans="1:8" ht="12.75" customHeight="1" x14ac:dyDescent="0.2">
      <c r="A389" s="7"/>
      <c r="B389" s="1" t="s">
        <v>8</v>
      </c>
      <c r="C389" s="2">
        <v>4743888</v>
      </c>
      <c r="D389" s="3">
        <v>44.8</v>
      </c>
      <c r="E389" s="2">
        <v>972770</v>
      </c>
      <c r="F389" s="2">
        <v>1078412</v>
      </c>
      <c r="G389" s="1" t="str">
        <f>"(9)"</f>
        <v>(9)</v>
      </c>
      <c r="H389" s="1" t="s">
        <v>9</v>
      </c>
    </row>
    <row r="390" spans="1:8" ht="12.75" customHeight="1" x14ac:dyDescent="0.2">
      <c r="A390" s="7"/>
      <c r="B390" s="1"/>
      <c r="C390" s="2"/>
      <c r="D390" s="3"/>
      <c r="E390" s="2"/>
      <c r="F390" s="2"/>
      <c r="G390" s="1"/>
      <c r="H390" s="1"/>
    </row>
    <row r="391" spans="1:8" ht="12.75" customHeight="1" x14ac:dyDescent="0.2">
      <c r="A391" s="14" t="s">
        <v>230</v>
      </c>
      <c r="B391" s="1"/>
      <c r="C391" s="2"/>
      <c r="D391" s="3"/>
      <c r="E391" s="2"/>
      <c r="F391" s="2"/>
      <c r="G391" s="1"/>
      <c r="H391" s="1"/>
    </row>
    <row r="392" spans="1:8" ht="12.75" customHeight="1" x14ac:dyDescent="0.2">
      <c r="A392" s="7" t="s">
        <v>363</v>
      </c>
      <c r="B392" s="1" t="s">
        <v>7</v>
      </c>
      <c r="C392" s="2">
        <v>372056</v>
      </c>
      <c r="D392" s="3">
        <v>51.16</v>
      </c>
      <c r="E392" s="2">
        <v>77560</v>
      </c>
      <c r="F392" s="2">
        <v>108481</v>
      </c>
      <c r="G392" s="1"/>
      <c r="H392" s="1"/>
    </row>
    <row r="393" spans="1:8" ht="12.75" customHeight="1" x14ac:dyDescent="0.2">
      <c r="A393" s="7"/>
      <c r="B393" s="1" t="s">
        <v>8</v>
      </c>
      <c r="C393" s="2">
        <v>4749962</v>
      </c>
      <c r="D393" s="3">
        <v>47.93</v>
      </c>
      <c r="E393" s="2">
        <v>1119342</v>
      </c>
      <c r="F393" s="2">
        <v>1123550</v>
      </c>
      <c r="G393" s="75" t="s">
        <v>423</v>
      </c>
      <c r="H393" s="1" t="s">
        <v>9</v>
      </c>
    </row>
    <row r="394" spans="1:8" ht="12.75" customHeight="1" x14ac:dyDescent="0.2">
      <c r="A394" s="7" t="s">
        <v>364</v>
      </c>
      <c r="B394" s="1" t="s">
        <v>7</v>
      </c>
      <c r="C394" s="2">
        <v>372056</v>
      </c>
      <c r="D394" s="3">
        <v>51.12</v>
      </c>
      <c r="E394" s="2">
        <v>95865</v>
      </c>
      <c r="F394" s="2">
        <v>88571</v>
      </c>
      <c r="G394" s="1"/>
      <c r="H394" s="1"/>
    </row>
    <row r="395" spans="1:8" ht="12.75" customHeight="1" x14ac:dyDescent="0.2">
      <c r="A395" s="7"/>
      <c r="B395" s="1" t="s">
        <v>8</v>
      </c>
      <c r="C395" s="2">
        <v>4749962</v>
      </c>
      <c r="D395" s="3">
        <v>47.62</v>
      </c>
      <c r="E395" s="2">
        <v>1234623</v>
      </c>
      <c r="F395" s="2">
        <v>966626</v>
      </c>
      <c r="G395" s="1" t="str">
        <f>"(19)"</f>
        <v>(19)</v>
      </c>
      <c r="H395" s="1" t="s">
        <v>11</v>
      </c>
    </row>
    <row r="396" spans="1:8" ht="12.75" customHeight="1" x14ac:dyDescent="0.2">
      <c r="C396" s="9"/>
      <c r="D396" s="9"/>
      <c r="E396" s="9"/>
      <c r="F396" s="9"/>
    </row>
    <row r="397" spans="1:8" ht="12.75" customHeight="1" x14ac:dyDescent="0.2">
      <c r="A397" s="14" t="s">
        <v>231</v>
      </c>
      <c r="B397" s="5"/>
      <c r="C397" s="5"/>
      <c r="D397" s="24"/>
      <c r="E397" s="5"/>
      <c r="F397" s="24"/>
      <c r="G397" s="24"/>
      <c r="H397" s="4"/>
    </row>
    <row r="398" spans="1:8" ht="12.75" customHeight="1" x14ac:dyDescent="0.2">
      <c r="A398" s="7" t="s">
        <v>232</v>
      </c>
      <c r="B398" s="1" t="s">
        <v>7</v>
      </c>
      <c r="C398" s="24">
        <v>372724</v>
      </c>
      <c r="D398" s="25">
        <v>30.578390444403905</v>
      </c>
      <c r="E398" s="24">
        <v>83180</v>
      </c>
      <c r="F398" s="24">
        <v>27412</v>
      </c>
      <c r="G398" s="5"/>
      <c r="H398" s="5"/>
    </row>
    <row r="399" spans="1:8" ht="12.75" customHeight="1" x14ac:dyDescent="0.2">
      <c r="A399" s="7"/>
      <c r="B399" s="1" t="s">
        <v>8</v>
      </c>
      <c r="C399" s="2">
        <v>4758285</v>
      </c>
      <c r="D399" s="3">
        <v>28.697671535017346</v>
      </c>
      <c r="E399" s="24">
        <v>934005</v>
      </c>
      <c r="F399" s="24">
        <v>393638</v>
      </c>
      <c r="G399" s="4" t="s">
        <v>166</v>
      </c>
      <c r="H399" s="1" t="s">
        <v>11</v>
      </c>
    </row>
    <row r="400" spans="1:8" ht="12.75" customHeight="1" x14ac:dyDescent="0.2">
      <c r="A400" s="7" t="s">
        <v>233</v>
      </c>
      <c r="B400" s="1" t="s">
        <v>7</v>
      </c>
      <c r="C400" s="24">
        <v>372724</v>
      </c>
      <c r="D400" s="25">
        <v>30.559341496657044</v>
      </c>
      <c r="E400" s="24">
        <v>76628</v>
      </c>
      <c r="F400" s="24">
        <v>33408</v>
      </c>
      <c r="G400" s="1"/>
      <c r="H400" s="5"/>
    </row>
    <row r="401" spans="1:8" ht="12.75" customHeight="1" x14ac:dyDescent="0.2">
      <c r="A401" s="71" t="s">
        <v>234</v>
      </c>
      <c r="B401" s="1" t="s">
        <v>8</v>
      </c>
      <c r="C401" s="2">
        <v>4758285</v>
      </c>
      <c r="D401" s="25">
        <v>28.694245931044485</v>
      </c>
      <c r="E401" s="24">
        <v>1028673</v>
      </c>
      <c r="F401" s="24">
        <v>301128</v>
      </c>
      <c r="G401" s="1" t="str">
        <f>"(23)"</f>
        <v>(23)</v>
      </c>
      <c r="H401" s="1" t="s">
        <v>11</v>
      </c>
    </row>
    <row r="402" spans="1:8" ht="12.75" customHeight="1" x14ac:dyDescent="0.2">
      <c r="A402" s="7"/>
      <c r="B402" s="1"/>
      <c r="C402" s="2"/>
      <c r="D402" s="3"/>
      <c r="E402" s="2"/>
      <c r="F402" s="2"/>
      <c r="G402" s="1"/>
      <c r="H402" s="1"/>
    </row>
    <row r="403" spans="1:8" ht="12.75" customHeight="1" x14ac:dyDescent="0.2">
      <c r="A403" s="14" t="s">
        <v>235</v>
      </c>
      <c r="B403" s="1"/>
      <c r="C403" s="2"/>
      <c r="D403" s="3"/>
      <c r="E403" s="2"/>
      <c r="F403" s="2"/>
      <c r="G403" s="1"/>
      <c r="H403" s="1"/>
    </row>
    <row r="404" spans="1:8" ht="12.75" customHeight="1" x14ac:dyDescent="0.2">
      <c r="A404" s="7" t="s">
        <v>365</v>
      </c>
      <c r="B404" s="1" t="s">
        <v>7</v>
      </c>
      <c r="C404" s="2">
        <v>373229</v>
      </c>
      <c r="D404" s="3">
        <v>51.192431456290912</v>
      </c>
      <c r="E404" s="2">
        <v>150198</v>
      </c>
      <c r="F404" s="2">
        <v>32665</v>
      </c>
      <c r="G404" s="5"/>
      <c r="H404" s="1"/>
    </row>
    <row r="405" spans="1:8" ht="12.75" customHeight="1" x14ac:dyDescent="0.2">
      <c r="A405" s="7"/>
      <c r="B405" s="1" t="s">
        <v>8</v>
      </c>
      <c r="C405" s="2">
        <v>4764888</v>
      </c>
      <c r="D405" s="3">
        <v>49.6</v>
      </c>
      <c r="E405" s="2">
        <v>1718452</v>
      </c>
      <c r="F405" s="2">
        <v>541577</v>
      </c>
      <c r="G405" s="1" t="str">
        <f>"(23)"</f>
        <v>(23)</v>
      </c>
      <c r="H405" s="1" t="s">
        <v>11</v>
      </c>
    </row>
    <row r="406" spans="1:8" ht="12.75" customHeight="1" x14ac:dyDescent="0.2">
      <c r="A406" s="7" t="s">
        <v>366</v>
      </c>
      <c r="B406" s="1" t="s">
        <v>7</v>
      </c>
      <c r="C406" s="2">
        <v>373229</v>
      </c>
      <c r="D406" s="3">
        <v>51.187608679925731</v>
      </c>
      <c r="E406" s="2">
        <v>157708</v>
      </c>
      <c r="F406" s="2">
        <v>25294</v>
      </c>
      <c r="G406" s="1"/>
      <c r="H406" s="1"/>
    </row>
    <row r="407" spans="1:8" ht="12.75" customHeight="1" x14ac:dyDescent="0.2">
      <c r="A407" s="7"/>
      <c r="B407" s="1" t="s">
        <v>8</v>
      </c>
      <c r="C407" s="2">
        <v>4764888</v>
      </c>
      <c r="D407" s="3">
        <v>49.5</v>
      </c>
      <c r="E407" s="2">
        <v>1829339</v>
      </c>
      <c r="F407" s="2">
        <v>441498</v>
      </c>
      <c r="G407" s="1" t="str">
        <f>"(23)"</f>
        <v>(23)</v>
      </c>
      <c r="H407" s="1" t="s">
        <v>11</v>
      </c>
    </row>
    <row r="408" spans="1:8" ht="12.75" customHeight="1" x14ac:dyDescent="0.2">
      <c r="A408" s="7" t="s">
        <v>367</v>
      </c>
      <c r="B408" s="1" t="s">
        <v>7</v>
      </c>
      <c r="C408" s="2">
        <v>373229</v>
      </c>
      <c r="D408" s="3">
        <v>51.233692987415232</v>
      </c>
      <c r="E408" s="2">
        <v>81273</v>
      </c>
      <c r="F408" s="2">
        <v>104307</v>
      </c>
      <c r="G408" s="1"/>
      <c r="H408" s="1"/>
    </row>
    <row r="409" spans="1:8" ht="12.75" customHeight="1" x14ac:dyDescent="0.2">
      <c r="A409" s="7"/>
      <c r="B409" s="1" t="s">
        <v>8</v>
      </c>
      <c r="C409" s="2">
        <v>4764888</v>
      </c>
      <c r="D409" s="3">
        <v>49.6</v>
      </c>
      <c r="E409" s="2">
        <v>749388</v>
      </c>
      <c r="F409" s="2">
        <v>1540401</v>
      </c>
      <c r="G409" s="1">
        <v>22</v>
      </c>
      <c r="H409" s="1" t="s">
        <v>9</v>
      </c>
    </row>
    <row r="410" spans="1:8" ht="12.75" customHeight="1" x14ac:dyDescent="0.2">
      <c r="A410" s="7" t="s">
        <v>368</v>
      </c>
      <c r="B410" s="1" t="s">
        <v>7</v>
      </c>
      <c r="C410" s="2">
        <v>373229</v>
      </c>
      <c r="D410" s="3">
        <v>51.275758314600417</v>
      </c>
      <c r="E410" s="2">
        <v>64615</v>
      </c>
      <c r="F410" s="2">
        <v>124041</v>
      </c>
      <c r="G410" s="1"/>
      <c r="H410" s="1"/>
    </row>
    <row r="411" spans="1:8" ht="12.75" customHeight="1" x14ac:dyDescent="0.2">
      <c r="A411" s="71" t="s">
        <v>236</v>
      </c>
      <c r="B411" s="1" t="s">
        <v>8</v>
      </c>
      <c r="C411" s="2">
        <v>4764888</v>
      </c>
      <c r="D411" s="3">
        <v>49.8</v>
      </c>
      <c r="E411" s="2">
        <v>881953</v>
      </c>
      <c r="F411" s="2">
        <v>1460794</v>
      </c>
      <c r="G411" s="1">
        <v>0</v>
      </c>
      <c r="H411" s="1" t="s">
        <v>9</v>
      </c>
    </row>
    <row r="412" spans="1:8" ht="12.75" customHeight="1" x14ac:dyDescent="0.2">
      <c r="A412" s="7" t="s">
        <v>237</v>
      </c>
      <c r="B412" s="1" t="s">
        <v>7</v>
      </c>
      <c r="C412" s="2">
        <v>373229</v>
      </c>
      <c r="D412" s="3">
        <v>51.267720353991784</v>
      </c>
      <c r="E412" s="2">
        <v>66031</v>
      </c>
      <c r="F412" s="2">
        <v>120438</v>
      </c>
      <c r="G412" s="5"/>
      <c r="H412" s="1"/>
    </row>
    <row r="413" spans="1:8" ht="12.75" customHeight="1" x14ac:dyDescent="0.2">
      <c r="A413" s="71" t="s">
        <v>238</v>
      </c>
      <c r="B413" s="1" t="s">
        <v>8</v>
      </c>
      <c r="C413" s="2">
        <v>4764888</v>
      </c>
      <c r="D413" s="3">
        <v>49.7</v>
      </c>
      <c r="E413" s="2">
        <v>625073</v>
      </c>
      <c r="F413" s="2">
        <v>1682694</v>
      </c>
      <c r="G413" s="1">
        <v>0</v>
      </c>
      <c r="H413" s="1" t="s">
        <v>9</v>
      </c>
    </row>
    <row r="414" spans="1:8" ht="12.75" customHeight="1" x14ac:dyDescent="0.2">
      <c r="A414" s="7" t="s">
        <v>239</v>
      </c>
      <c r="B414" s="1" t="s">
        <v>7</v>
      </c>
      <c r="C414" s="2">
        <v>373229</v>
      </c>
      <c r="D414" s="3">
        <v>51.199933552858973</v>
      </c>
      <c r="E414" s="2">
        <v>80792</v>
      </c>
      <c r="F414" s="2">
        <v>104131</v>
      </c>
      <c r="G414" s="1"/>
      <c r="H414" s="1"/>
    </row>
    <row r="415" spans="1:8" ht="12.75" customHeight="1" x14ac:dyDescent="0.2">
      <c r="A415" s="71" t="s">
        <v>240</v>
      </c>
      <c r="B415" s="1" t="s">
        <v>8</v>
      </c>
      <c r="C415" s="2">
        <v>4764888</v>
      </c>
      <c r="D415" s="3">
        <v>49.7</v>
      </c>
      <c r="E415" s="2">
        <v>870249</v>
      </c>
      <c r="F415" s="2">
        <v>1439893</v>
      </c>
      <c r="G415" s="1">
        <v>3</v>
      </c>
      <c r="H415" s="1" t="s">
        <v>9</v>
      </c>
    </row>
    <row r="416" spans="1:8" ht="12.75" customHeight="1" x14ac:dyDescent="0.2">
      <c r="A416" s="7" t="s">
        <v>241</v>
      </c>
      <c r="B416" s="1" t="s">
        <v>7</v>
      </c>
      <c r="C416" s="2">
        <v>373229</v>
      </c>
      <c r="D416" s="3">
        <v>51.207971513467605</v>
      </c>
      <c r="E416" s="2">
        <v>69451</v>
      </c>
      <c r="F416" s="2">
        <v>116738</v>
      </c>
      <c r="G416" s="1"/>
      <c r="H416" s="1"/>
    </row>
    <row r="417" spans="1:8" ht="12.75" customHeight="1" x14ac:dyDescent="0.2">
      <c r="A417" s="71" t="s">
        <v>465</v>
      </c>
      <c r="B417" s="1" t="s">
        <v>8</v>
      </c>
      <c r="C417" s="2">
        <v>4764888</v>
      </c>
      <c r="D417" s="3">
        <v>49.7</v>
      </c>
      <c r="E417" s="2">
        <v>783586</v>
      </c>
      <c r="F417" s="2">
        <v>1540566</v>
      </c>
      <c r="G417" s="75" t="s">
        <v>424</v>
      </c>
      <c r="H417" s="1" t="s">
        <v>9</v>
      </c>
    </row>
    <row r="418" spans="1:8" ht="12.75" customHeight="1" x14ac:dyDescent="0.2">
      <c r="A418" s="71" t="s">
        <v>242</v>
      </c>
      <c r="B418" s="1"/>
      <c r="C418" s="2"/>
      <c r="D418" s="3"/>
      <c r="E418" s="2"/>
      <c r="F418" s="2"/>
      <c r="G418" s="1"/>
      <c r="H418" s="1"/>
    </row>
    <row r="419" spans="1:8" ht="12.75" customHeight="1" x14ac:dyDescent="0.2">
      <c r="A419" s="7" t="s">
        <v>243</v>
      </c>
      <c r="B419" s="1" t="s">
        <v>7</v>
      </c>
      <c r="C419" s="2">
        <v>373229</v>
      </c>
      <c r="D419" s="3">
        <v>51.169925166586737</v>
      </c>
      <c r="E419" s="2">
        <v>81238</v>
      </c>
      <c r="F419" s="2">
        <v>102550</v>
      </c>
      <c r="G419" s="5"/>
      <c r="H419" s="1"/>
    </row>
    <row r="420" spans="1:8" ht="12.75" customHeight="1" x14ac:dyDescent="0.2">
      <c r="A420" s="71" t="s">
        <v>244</v>
      </c>
      <c r="B420" s="1" t="s">
        <v>8</v>
      </c>
      <c r="C420" s="2">
        <v>4764888</v>
      </c>
      <c r="D420" s="3">
        <v>49.6</v>
      </c>
      <c r="E420" s="2">
        <v>955624</v>
      </c>
      <c r="F420" s="2">
        <v>1341673</v>
      </c>
      <c r="G420" s="1">
        <v>1</v>
      </c>
      <c r="H420" s="1" t="s">
        <v>9</v>
      </c>
    </row>
    <row r="421" spans="1:8" ht="12.75" customHeight="1" x14ac:dyDescent="0.2">
      <c r="A421" s="71" t="s">
        <v>245</v>
      </c>
      <c r="B421" s="5"/>
      <c r="C421" s="24"/>
      <c r="D421" s="5"/>
      <c r="E421" s="24"/>
      <c r="F421" s="24"/>
      <c r="G421" s="1"/>
      <c r="H421" s="5"/>
    </row>
    <row r="422" spans="1:8" ht="12.75" customHeight="1" x14ac:dyDescent="0.2">
      <c r="A422" s="7" t="s">
        <v>246</v>
      </c>
      <c r="B422" s="1" t="s">
        <v>7</v>
      </c>
      <c r="C422" s="2">
        <v>373229</v>
      </c>
      <c r="D422" s="3">
        <v>51.190823864169182</v>
      </c>
      <c r="E422" s="2">
        <v>69747</v>
      </c>
      <c r="F422" s="2">
        <v>114027</v>
      </c>
      <c r="G422" s="1"/>
      <c r="H422" s="1"/>
    </row>
    <row r="423" spans="1:8" ht="12.75" customHeight="1" x14ac:dyDescent="0.2">
      <c r="A423" s="71" t="s">
        <v>247</v>
      </c>
      <c r="B423" s="1" t="s">
        <v>8</v>
      </c>
      <c r="C423" s="2">
        <v>4764888</v>
      </c>
      <c r="D423" s="3">
        <v>49.6</v>
      </c>
      <c r="E423" s="2">
        <v>722931</v>
      </c>
      <c r="F423" s="2">
        <v>1564325</v>
      </c>
      <c r="G423" s="1">
        <v>0</v>
      </c>
      <c r="H423" s="1" t="s">
        <v>9</v>
      </c>
    </row>
    <row r="424" spans="1:8" ht="12.75" customHeight="1" x14ac:dyDescent="0.2">
      <c r="A424" s="71" t="s">
        <v>248</v>
      </c>
      <c r="B424" s="1"/>
      <c r="C424" s="2"/>
      <c r="D424" s="3"/>
      <c r="E424" s="2"/>
      <c r="F424" s="2"/>
      <c r="G424" s="1"/>
      <c r="H424" s="1"/>
    </row>
    <row r="425" spans="1:8" ht="12.75" customHeight="1" x14ac:dyDescent="0.2">
      <c r="A425" s="7"/>
      <c r="B425" s="1"/>
      <c r="C425" s="2"/>
      <c r="D425" s="3"/>
      <c r="E425" s="2"/>
      <c r="F425" s="2"/>
      <c r="G425" s="1"/>
      <c r="H425" s="1"/>
    </row>
    <row r="426" spans="1:8" ht="12.75" customHeight="1" x14ac:dyDescent="0.2">
      <c r="A426" s="14" t="s">
        <v>249</v>
      </c>
      <c r="B426" s="1"/>
      <c r="C426" s="2"/>
      <c r="D426" s="3"/>
      <c r="E426" s="2"/>
      <c r="F426" s="2"/>
      <c r="G426" s="1"/>
      <c r="H426" s="1"/>
    </row>
    <row r="427" spans="1:8" ht="12.75" customHeight="1" x14ac:dyDescent="0.2">
      <c r="A427" s="5" t="s">
        <v>250</v>
      </c>
      <c r="B427" s="1" t="s">
        <v>7</v>
      </c>
      <c r="C427" s="24">
        <v>375679</v>
      </c>
      <c r="D427" s="25">
        <v>49.793839953790339</v>
      </c>
      <c r="E427" s="24">
        <v>72633</v>
      </c>
      <c r="F427" s="24">
        <v>111892</v>
      </c>
      <c r="G427" s="5"/>
      <c r="H427" s="1"/>
    </row>
    <row r="428" spans="1:8" ht="12.75" customHeight="1" x14ac:dyDescent="0.2">
      <c r="A428" s="72" t="s">
        <v>251</v>
      </c>
      <c r="B428" s="1" t="s">
        <v>8</v>
      </c>
      <c r="C428" s="24">
        <v>4789871</v>
      </c>
      <c r="D428" s="25">
        <v>45.58</v>
      </c>
      <c r="E428" s="24">
        <v>800846</v>
      </c>
      <c r="F428" s="2">
        <v>1351149</v>
      </c>
      <c r="G428" s="1">
        <v>0</v>
      </c>
      <c r="H428" s="21" t="s">
        <v>9</v>
      </c>
    </row>
    <row r="429" spans="1:8" ht="12.75" customHeight="1" x14ac:dyDescent="0.2">
      <c r="A429" s="5" t="s">
        <v>252</v>
      </c>
      <c r="B429" s="1" t="s">
        <v>7</v>
      </c>
      <c r="C429" s="24">
        <v>375679</v>
      </c>
      <c r="D429" s="25">
        <v>49.779465980265066</v>
      </c>
      <c r="E429" s="24">
        <v>30998</v>
      </c>
      <c r="F429" s="24">
        <v>152703</v>
      </c>
      <c r="G429" s="1"/>
      <c r="H429" s="1"/>
    </row>
    <row r="430" spans="1:8" ht="12.75" customHeight="1" x14ac:dyDescent="0.2">
      <c r="A430" s="5"/>
      <c r="B430" s="1" t="s">
        <v>8</v>
      </c>
      <c r="C430" s="24">
        <v>4789871</v>
      </c>
      <c r="D430" s="25">
        <v>44</v>
      </c>
      <c r="E430" s="2">
        <v>756725</v>
      </c>
      <c r="F430" s="2">
        <v>1346804</v>
      </c>
      <c r="G430" s="1" t="str">
        <f>"(0)"</f>
        <v>(0)</v>
      </c>
      <c r="H430" s="21" t="s">
        <v>9</v>
      </c>
    </row>
    <row r="431" spans="1:8" ht="12.75" customHeight="1" x14ac:dyDescent="0.2">
      <c r="A431" s="5" t="s">
        <v>253</v>
      </c>
      <c r="B431" s="1" t="s">
        <v>7</v>
      </c>
      <c r="C431" s="24">
        <v>375679</v>
      </c>
      <c r="D431" s="25">
        <v>49.786386782332791</v>
      </c>
      <c r="E431" s="2">
        <v>90936</v>
      </c>
      <c r="F431" s="2">
        <v>92309</v>
      </c>
      <c r="G431" s="1"/>
      <c r="H431" s="21"/>
    </row>
    <row r="432" spans="1:8" ht="12.75" customHeight="1" x14ac:dyDescent="0.2">
      <c r="A432" s="72" t="s">
        <v>369</v>
      </c>
      <c r="B432" s="1" t="s">
        <v>8</v>
      </c>
      <c r="C432" s="24">
        <v>4789871</v>
      </c>
      <c r="D432" s="25">
        <v>49.2</v>
      </c>
      <c r="E432" s="2">
        <v>1198751</v>
      </c>
      <c r="F432" s="2">
        <v>934576</v>
      </c>
      <c r="G432" s="1" t="s">
        <v>425</v>
      </c>
      <c r="H432" s="21" t="s">
        <v>11</v>
      </c>
    </row>
    <row r="433" spans="1:8" ht="12.75" customHeight="1" x14ac:dyDescent="0.2">
      <c r="A433" s="7"/>
      <c r="B433" s="1"/>
      <c r="C433" s="2"/>
      <c r="D433" s="3"/>
      <c r="E433" s="2"/>
      <c r="F433" s="2"/>
      <c r="G433" s="1"/>
      <c r="H433" s="1"/>
    </row>
    <row r="434" spans="1:8" ht="12.75" customHeight="1" x14ac:dyDescent="0.2">
      <c r="A434" s="39" t="s">
        <v>254</v>
      </c>
      <c r="B434" s="40"/>
      <c r="C434" s="41"/>
      <c r="D434" s="42"/>
      <c r="E434" s="41"/>
      <c r="F434" s="41"/>
      <c r="G434" s="40"/>
      <c r="H434" s="40"/>
    </row>
    <row r="435" spans="1:8" ht="12.75" customHeight="1" x14ac:dyDescent="0.2">
      <c r="A435" s="5" t="s">
        <v>255</v>
      </c>
      <c r="B435" s="1" t="s">
        <v>7</v>
      </c>
      <c r="C435" s="24">
        <v>375250</v>
      </c>
      <c r="D435" s="38">
        <v>52.970819453697537</v>
      </c>
      <c r="E435" s="24">
        <v>57960</v>
      </c>
      <c r="F435" s="24">
        <v>139211</v>
      </c>
      <c r="G435" s="5"/>
      <c r="H435" s="5"/>
    </row>
    <row r="436" spans="1:8" ht="12.75" customHeight="1" x14ac:dyDescent="0.2">
      <c r="A436" s="72" t="s">
        <v>256</v>
      </c>
      <c r="B436" s="1" t="s">
        <v>8</v>
      </c>
      <c r="C436" s="2">
        <v>4798073</v>
      </c>
      <c r="D436" s="43">
        <v>50.82</v>
      </c>
      <c r="E436" s="24">
        <v>772773</v>
      </c>
      <c r="F436" s="24">
        <v>1634572</v>
      </c>
      <c r="G436" s="1" t="str">
        <f>"(0)"</f>
        <v>(0)</v>
      </c>
      <c r="H436" s="44" t="s">
        <v>9</v>
      </c>
    </row>
    <row r="437" spans="1:8" ht="12.75" customHeight="1" x14ac:dyDescent="0.2">
      <c r="A437" s="5" t="s">
        <v>257</v>
      </c>
      <c r="B437" s="1" t="s">
        <v>7</v>
      </c>
      <c r="C437" s="24">
        <v>375250</v>
      </c>
      <c r="D437" s="38">
        <v>52.973484343770821</v>
      </c>
      <c r="E437" s="24">
        <v>73198</v>
      </c>
      <c r="F437" s="2">
        <v>123845</v>
      </c>
      <c r="G437" s="1"/>
      <c r="H437" s="44"/>
    </row>
    <row r="438" spans="1:8" ht="12.75" customHeight="1" x14ac:dyDescent="0.2">
      <c r="A438" s="72" t="s">
        <v>258</v>
      </c>
      <c r="B438" s="1" t="s">
        <v>8</v>
      </c>
      <c r="C438" s="2">
        <v>4798073</v>
      </c>
      <c r="D438" s="43">
        <v>50.84</v>
      </c>
      <c r="E438" s="24">
        <v>756550</v>
      </c>
      <c r="F438" s="2">
        <v>1651347</v>
      </c>
      <c r="G438" s="1">
        <v>0</v>
      </c>
      <c r="H438" s="44" t="s">
        <v>9</v>
      </c>
    </row>
    <row r="439" spans="1:8" ht="12.75" customHeight="1" x14ac:dyDescent="0.2">
      <c r="A439" s="5" t="s">
        <v>259</v>
      </c>
      <c r="B439" s="1" t="s">
        <v>7</v>
      </c>
      <c r="C439" s="24">
        <v>375250</v>
      </c>
      <c r="D439" s="38">
        <v>52.897534976682209</v>
      </c>
      <c r="E439" s="24">
        <v>68235</v>
      </c>
      <c r="F439" s="2">
        <v>127922</v>
      </c>
      <c r="G439" s="1"/>
      <c r="H439" s="44"/>
    </row>
    <row r="440" spans="1:8" ht="12.75" customHeight="1" x14ac:dyDescent="0.2">
      <c r="A440" s="72" t="s">
        <v>260</v>
      </c>
      <c r="B440" s="1" t="s">
        <v>8</v>
      </c>
      <c r="C440" s="2">
        <v>4798073</v>
      </c>
      <c r="D440" s="43">
        <v>50.85</v>
      </c>
      <c r="E440" s="24">
        <v>821475</v>
      </c>
      <c r="F440" s="24">
        <v>1585910</v>
      </c>
      <c r="G440" s="1" t="str">
        <f>"(0)"</f>
        <v>(0)</v>
      </c>
      <c r="H440" s="44" t="s">
        <v>9</v>
      </c>
    </row>
    <row r="441" spans="1:8" ht="12.75" customHeight="1" x14ac:dyDescent="0.2">
      <c r="A441" s="5"/>
      <c r="B441" s="1"/>
      <c r="C441" s="2"/>
      <c r="D441" s="43"/>
      <c r="E441" s="24"/>
      <c r="F441" s="24"/>
      <c r="G441" s="1"/>
      <c r="H441" s="44"/>
    </row>
    <row r="442" spans="1:8" ht="12.75" customHeight="1" x14ac:dyDescent="0.2">
      <c r="A442" s="39" t="s">
        <v>261</v>
      </c>
      <c r="B442" s="1"/>
      <c r="C442" s="2"/>
      <c r="D442" s="43"/>
      <c r="E442" s="24"/>
      <c r="F442" s="24"/>
      <c r="G442" s="1"/>
      <c r="H442" s="44"/>
    </row>
    <row r="443" spans="1:8" ht="12.75" customHeight="1" x14ac:dyDescent="0.2">
      <c r="A443" s="5" t="s">
        <v>262</v>
      </c>
      <c r="B443" s="1" t="s">
        <v>7</v>
      </c>
      <c r="C443" s="2">
        <v>377299</v>
      </c>
      <c r="D443" s="43">
        <v>52.056591721684924</v>
      </c>
      <c r="E443" s="24">
        <v>131306</v>
      </c>
      <c r="F443" s="24">
        <v>63420</v>
      </c>
      <c r="G443" s="5"/>
      <c r="H443" s="44"/>
    </row>
    <row r="444" spans="1:8" ht="12.75" customHeight="1" x14ac:dyDescent="0.2">
      <c r="A444" s="72" t="s">
        <v>263</v>
      </c>
      <c r="B444" s="1" t="s">
        <v>8</v>
      </c>
      <c r="C444" s="2">
        <v>4814898</v>
      </c>
      <c r="D444" s="43">
        <v>53.820994754198317</v>
      </c>
      <c r="E444" s="24">
        <v>1106529</v>
      </c>
      <c r="F444" s="24">
        <v>1452453</v>
      </c>
      <c r="G444" s="1" t="s">
        <v>426</v>
      </c>
      <c r="H444" s="44" t="s">
        <v>9</v>
      </c>
    </row>
    <row r="445" spans="1:8" ht="12.75" customHeight="1" x14ac:dyDescent="0.2">
      <c r="A445" s="5" t="s">
        <v>371</v>
      </c>
      <c r="B445" s="1" t="s">
        <v>7</v>
      </c>
      <c r="C445" s="2">
        <v>377299</v>
      </c>
      <c r="D445" s="43">
        <v>52.060567348442483</v>
      </c>
      <c r="E445" s="24">
        <v>141205</v>
      </c>
      <c r="F445" s="24">
        <v>53841</v>
      </c>
      <c r="G445" s="1"/>
      <c r="H445" s="44"/>
    </row>
    <row r="446" spans="1:8" ht="12.75" customHeight="1" x14ac:dyDescent="0.2">
      <c r="A446" s="5" t="s">
        <v>370</v>
      </c>
      <c r="B446" s="1" t="s">
        <v>8</v>
      </c>
      <c r="C446" s="2">
        <v>4814898</v>
      </c>
      <c r="D446" s="43">
        <v>53.832251482793609</v>
      </c>
      <c r="E446" s="24">
        <v>1238912</v>
      </c>
      <c r="F446" s="24">
        <v>1322587</v>
      </c>
      <c r="G446" s="1" t="s">
        <v>422</v>
      </c>
      <c r="H446" s="44" t="s">
        <v>9</v>
      </c>
    </row>
    <row r="447" spans="1:8" ht="12.75" customHeight="1" x14ac:dyDescent="0.2">
      <c r="A447" s="5" t="s">
        <v>372</v>
      </c>
      <c r="B447" s="1" t="s">
        <v>7</v>
      </c>
      <c r="C447" s="2">
        <v>377299</v>
      </c>
      <c r="D447" s="43">
        <v>51.988210941454923</v>
      </c>
      <c r="E447" s="24">
        <v>109516</v>
      </c>
      <c r="F447" s="24">
        <v>81258</v>
      </c>
      <c r="G447" s="1"/>
      <c r="H447" s="44"/>
    </row>
    <row r="448" spans="1:8" ht="12.75" customHeight="1" x14ac:dyDescent="0.2">
      <c r="A448" s="5"/>
      <c r="B448" s="1" t="s">
        <v>8</v>
      </c>
      <c r="C448" s="2">
        <v>4814898</v>
      </c>
      <c r="D448" s="43">
        <v>53.535485071542531</v>
      </c>
      <c r="E448" s="24">
        <v>1247771</v>
      </c>
      <c r="F448" s="24">
        <v>1259114</v>
      </c>
      <c r="G448" s="1" t="s">
        <v>427</v>
      </c>
      <c r="H448" s="44" t="s">
        <v>9</v>
      </c>
    </row>
    <row r="449" spans="1:8" ht="12.75" customHeight="1" x14ac:dyDescent="0.2">
      <c r="A449" s="5" t="s">
        <v>264</v>
      </c>
      <c r="B449" s="1" t="s">
        <v>7</v>
      </c>
      <c r="C449" s="2">
        <v>377299</v>
      </c>
      <c r="D449" s="43">
        <v>52.063482808064691</v>
      </c>
      <c r="E449" s="24">
        <v>157882</v>
      </c>
      <c r="F449" s="24">
        <v>36826</v>
      </c>
      <c r="G449" s="1"/>
      <c r="H449" s="44"/>
    </row>
    <row r="450" spans="1:8" ht="12.75" customHeight="1" x14ac:dyDescent="0.2">
      <c r="A450" s="72" t="s">
        <v>265</v>
      </c>
      <c r="B450" s="1" t="s">
        <v>8</v>
      </c>
      <c r="C450" s="2">
        <v>4814898</v>
      </c>
      <c r="D450" s="43">
        <v>53.806415006091505</v>
      </c>
      <c r="E450" s="24">
        <v>1417159</v>
      </c>
      <c r="F450" s="24">
        <v>1138580</v>
      </c>
      <c r="G450" s="1" t="str">
        <f>"(9,5)"</f>
        <v>(9,5)</v>
      </c>
      <c r="H450" s="44" t="s">
        <v>11</v>
      </c>
    </row>
    <row r="451" spans="1:8" ht="12.75" customHeight="1" x14ac:dyDescent="0.2">
      <c r="A451" s="5"/>
      <c r="B451" s="1"/>
      <c r="C451" s="2"/>
      <c r="D451" s="43"/>
      <c r="E451" s="24"/>
      <c r="F451" s="24"/>
      <c r="G451" s="1"/>
      <c r="H451" s="44"/>
    </row>
    <row r="452" spans="1:8" ht="12.75" customHeight="1" x14ac:dyDescent="0.2">
      <c r="A452" s="39" t="s">
        <v>266</v>
      </c>
      <c r="B452" s="1"/>
      <c r="C452" s="2"/>
      <c r="D452" s="43"/>
      <c r="E452" s="24"/>
      <c r="F452" s="24"/>
      <c r="G452" s="1"/>
      <c r="H452" s="44"/>
    </row>
    <row r="453" spans="1:8" ht="12.75" customHeight="1" x14ac:dyDescent="0.2">
      <c r="A453" s="13" t="s">
        <v>267</v>
      </c>
      <c r="B453" s="1" t="s">
        <v>7</v>
      </c>
      <c r="C453" s="2">
        <v>378410</v>
      </c>
      <c r="D453" s="43">
        <v>36.764884648925772</v>
      </c>
      <c r="E453" s="2">
        <v>86159</v>
      </c>
      <c r="F453" s="2">
        <v>48241</v>
      </c>
      <c r="G453" s="5"/>
      <c r="H453" s="1"/>
    </row>
    <row r="454" spans="1:8" ht="12.75" customHeight="1" x14ac:dyDescent="0.2">
      <c r="A454" s="71" t="s">
        <v>268</v>
      </c>
      <c r="B454" s="1" t="s">
        <v>8</v>
      </c>
      <c r="C454" s="2">
        <v>4821329</v>
      </c>
      <c r="D454" s="43">
        <v>36.851125488428607</v>
      </c>
      <c r="E454" s="2">
        <v>1104565</v>
      </c>
      <c r="F454" s="2">
        <v>611331</v>
      </c>
      <c r="G454" s="1" t="s">
        <v>420</v>
      </c>
      <c r="H454" s="1" t="s">
        <v>11</v>
      </c>
    </row>
    <row r="455" spans="1:8" ht="12.75" customHeight="1" x14ac:dyDescent="0.2">
      <c r="A455" s="13" t="s">
        <v>269</v>
      </c>
      <c r="B455" s="1" t="s">
        <v>7</v>
      </c>
      <c r="C455" s="2">
        <v>378410</v>
      </c>
      <c r="D455" s="43">
        <v>36.751671467455935</v>
      </c>
      <c r="E455" s="2">
        <v>113167</v>
      </c>
      <c r="F455" s="2">
        <v>21607</v>
      </c>
      <c r="G455" s="1"/>
      <c r="H455" s="1"/>
    </row>
    <row r="456" spans="1:8" ht="12.75" customHeight="1" x14ac:dyDescent="0.2">
      <c r="A456" s="13"/>
      <c r="B456" s="1" t="s">
        <v>8</v>
      </c>
      <c r="C456" s="2">
        <v>4821329</v>
      </c>
      <c r="D456" s="43">
        <v>36.831545824813034</v>
      </c>
      <c r="E456" s="2">
        <v>1258895</v>
      </c>
      <c r="F456" s="2">
        <v>446662</v>
      </c>
      <c r="G456" s="1">
        <v>22</v>
      </c>
      <c r="H456" s="1" t="s">
        <v>11</v>
      </c>
    </row>
    <row r="457" spans="1:8" ht="12.75" customHeight="1" x14ac:dyDescent="0.2">
      <c r="A457" s="13" t="s">
        <v>270</v>
      </c>
      <c r="B457" s="1" t="s">
        <v>7</v>
      </c>
      <c r="C457" s="2">
        <v>378410</v>
      </c>
      <c r="D457" s="43">
        <v>36.892259718294973</v>
      </c>
      <c r="E457" s="2">
        <v>114611</v>
      </c>
      <c r="F457" s="2">
        <v>21996</v>
      </c>
      <c r="G457" s="1"/>
      <c r="H457" s="1"/>
    </row>
    <row r="458" spans="1:8" ht="12.75" customHeight="1" x14ac:dyDescent="0.2">
      <c r="A458" s="71" t="s">
        <v>271</v>
      </c>
      <c r="B458" s="1" t="s">
        <v>8</v>
      </c>
      <c r="C458" s="2">
        <v>4821329</v>
      </c>
      <c r="D458" s="43">
        <v>37.027446166814173</v>
      </c>
      <c r="E458" s="2">
        <v>1156706</v>
      </c>
      <c r="F458" s="2">
        <v>585530</v>
      </c>
      <c r="G458" s="1" t="str">
        <f>"(23)"</f>
        <v>(23)</v>
      </c>
      <c r="H458" s="1" t="s">
        <v>11</v>
      </c>
    </row>
    <row r="459" spans="1:8" ht="12.75" customHeight="1" x14ac:dyDescent="0.2">
      <c r="A459" s="5"/>
      <c r="B459" s="1"/>
      <c r="C459" s="2"/>
      <c r="D459" s="43"/>
      <c r="E459" s="24"/>
      <c r="F459" s="24"/>
      <c r="G459" s="1"/>
      <c r="H459" s="44"/>
    </row>
    <row r="460" spans="1:8" ht="12.75" customHeight="1" x14ac:dyDescent="0.2">
      <c r="A460" s="39" t="s">
        <v>272</v>
      </c>
      <c r="B460" s="1"/>
      <c r="C460" s="1"/>
      <c r="D460" s="43"/>
      <c r="E460" s="1"/>
      <c r="F460" s="1"/>
      <c r="G460" s="1"/>
      <c r="H460" s="1"/>
    </row>
    <row r="461" spans="1:8" ht="12.75" customHeight="1" x14ac:dyDescent="0.2">
      <c r="A461" s="13" t="s">
        <v>273</v>
      </c>
      <c r="B461" s="1" t="s">
        <v>7</v>
      </c>
      <c r="C461" s="2">
        <v>379284</v>
      </c>
      <c r="D461" s="43">
        <v>57.316680904019151</v>
      </c>
      <c r="E461" s="2">
        <v>144962</v>
      </c>
      <c r="F461" s="2">
        <v>69643</v>
      </c>
      <c r="G461" s="5"/>
      <c r="H461" s="1"/>
    </row>
    <row r="462" spans="1:8" ht="12.75" customHeight="1" x14ac:dyDescent="0.2">
      <c r="A462" s="71" t="s">
        <v>274</v>
      </c>
      <c r="B462" s="1" t="s">
        <v>8</v>
      </c>
      <c r="C462" s="2">
        <v>4837844</v>
      </c>
      <c r="D462" s="43">
        <v>56.630474236043987</v>
      </c>
      <c r="E462" s="2">
        <v>1477260</v>
      </c>
      <c r="F462" s="2">
        <v>1227042</v>
      </c>
      <c r="G462" s="1" t="str">
        <f>"(11)"</f>
        <v>(11)</v>
      </c>
      <c r="H462" s="1" t="s">
        <v>11</v>
      </c>
    </row>
    <row r="463" spans="1:8" ht="12.75" customHeight="1" x14ac:dyDescent="0.2">
      <c r="A463" s="13" t="s">
        <v>373</v>
      </c>
      <c r="B463" s="1" t="s">
        <v>7</v>
      </c>
      <c r="C463" s="2">
        <v>379284</v>
      </c>
      <c r="D463" s="43">
        <v>57.291633709832205</v>
      </c>
      <c r="E463" s="2">
        <v>129485</v>
      </c>
      <c r="F463" s="2">
        <v>84219</v>
      </c>
      <c r="G463" s="1"/>
      <c r="H463" s="1"/>
    </row>
    <row r="464" spans="1:8" ht="12.75" customHeight="1" x14ac:dyDescent="0.2">
      <c r="A464" s="13"/>
      <c r="B464" s="1" t="s">
        <v>8</v>
      </c>
      <c r="C464" s="2">
        <v>4837844</v>
      </c>
      <c r="D464" s="43">
        <v>56.509428580169178</v>
      </c>
      <c r="E464" s="2">
        <v>1559848</v>
      </c>
      <c r="F464" s="2">
        <v>1127520</v>
      </c>
      <c r="G464" s="1" t="str">
        <f>"(16,5)"</f>
        <v>(16,5)</v>
      </c>
      <c r="H464" s="1" t="s">
        <v>11</v>
      </c>
    </row>
    <row r="465" spans="1:8" ht="12.75" customHeight="1" x14ac:dyDescent="0.2">
      <c r="A465" s="13"/>
      <c r="B465" s="1"/>
      <c r="C465" s="2"/>
      <c r="D465" s="1"/>
      <c r="E465" s="2"/>
      <c r="F465" s="2"/>
      <c r="G465" s="1"/>
      <c r="H465" s="1"/>
    </row>
    <row r="466" spans="1:8" ht="12.75" customHeight="1" x14ac:dyDescent="0.2">
      <c r="A466" s="45" t="str">
        <f>"25.09.2005"</f>
        <v>25.09.2005</v>
      </c>
      <c r="B466" s="1"/>
      <c r="C466" s="2"/>
      <c r="D466" s="43"/>
      <c r="E466" s="2"/>
      <c r="F466" s="2"/>
      <c r="G466" s="1"/>
      <c r="H466" s="1"/>
    </row>
    <row r="467" spans="1:8" ht="12.75" customHeight="1" x14ac:dyDescent="0.2">
      <c r="A467" s="13" t="s">
        <v>275</v>
      </c>
      <c r="B467" s="1" t="s">
        <v>7</v>
      </c>
      <c r="C467" s="2">
        <v>380305</v>
      </c>
      <c r="D467" s="43">
        <v>57.05</v>
      </c>
      <c r="E467" s="2">
        <v>140623</v>
      </c>
      <c r="F467" s="2">
        <v>74167</v>
      </c>
      <c r="G467" s="1"/>
      <c r="H467" s="1"/>
    </row>
    <row r="468" spans="1:8" ht="12.75" customHeight="1" x14ac:dyDescent="0.2">
      <c r="A468" s="13" t="s">
        <v>276</v>
      </c>
      <c r="B468" s="1" t="s">
        <v>8</v>
      </c>
      <c r="C468" s="2">
        <v>4852658</v>
      </c>
      <c r="D468" s="43">
        <v>54.28</v>
      </c>
      <c r="E468" s="2">
        <v>1458686</v>
      </c>
      <c r="F468" s="2">
        <v>1147140</v>
      </c>
      <c r="G468" s="1" t="str">
        <f>"(17,5)"</f>
        <v>(17,5)</v>
      </c>
      <c r="H468" s="1" t="s">
        <v>11</v>
      </c>
    </row>
    <row r="469" spans="1:8" ht="12.75" customHeight="1" x14ac:dyDescent="0.2">
      <c r="A469" s="13" t="s">
        <v>277</v>
      </c>
      <c r="B469" s="1"/>
      <c r="C469" s="2"/>
      <c r="D469" s="43"/>
      <c r="E469" s="2"/>
      <c r="F469" s="2"/>
      <c r="G469" s="1"/>
      <c r="H469" s="1"/>
    </row>
    <row r="470" spans="1:8" ht="12.75" customHeight="1" x14ac:dyDescent="0.2">
      <c r="A470" s="13"/>
      <c r="B470" s="1"/>
      <c r="C470" s="2"/>
      <c r="D470" s="1"/>
      <c r="E470" s="2"/>
      <c r="F470" s="2"/>
      <c r="G470" s="1"/>
      <c r="H470" s="1"/>
    </row>
    <row r="471" spans="1:8" ht="12.75" customHeight="1" x14ac:dyDescent="0.2">
      <c r="A471" s="14" t="s">
        <v>278</v>
      </c>
      <c r="B471" s="1"/>
      <c r="C471" s="2"/>
      <c r="D471" s="1"/>
      <c r="E471" s="2"/>
      <c r="F471" s="2"/>
      <c r="G471" s="1"/>
      <c r="H471" s="1"/>
    </row>
    <row r="472" spans="1:8" ht="12.75" customHeight="1" x14ac:dyDescent="0.2">
      <c r="A472" s="13" t="s">
        <v>279</v>
      </c>
      <c r="B472" s="1" t="s">
        <v>7</v>
      </c>
      <c r="C472" s="2">
        <v>380869</v>
      </c>
      <c r="D472" s="43">
        <v>44.236732314785399</v>
      </c>
      <c r="E472" s="2">
        <v>104208</v>
      </c>
      <c r="F472" s="2">
        <v>62180</v>
      </c>
      <c r="G472" s="5"/>
      <c r="H472" s="1"/>
    </row>
    <row r="473" spans="1:8" ht="12.75" customHeight="1" x14ac:dyDescent="0.2">
      <c r="A473" s="71" t="s">
        <v>280</v>
      </c>
      <c r="B473" s="1" t="s">
        <v>8</v>
      </c>
      <c r="C473" s="2">
        <v>4860166</v>
      </c>
      <c r="D473" s="43">
        <v>42.239565479862208</v>
      </c>
      <c r="E473" s="2">
        <v>1125835</v>
      </c>
      <c r="F473" s="2">
        <v>896482</v>
      </c>
      <c r="G473" s="1">
        <v>23</v>
      </c>
      <c r="H473" s="1" t="s">
        <v>11</v>
      </c>
    </row>
    <row r="474" spans="1:8" ht="12.75" customHeight="1" x14ac:dyDescent="0.2">
      <c r="A474" s="13" t="s">
        <v>281</v>
      </c>
      <c r="B474" s="1" t="s">
        <v>7</v>
      </c>
      <c r="C474" s="2">
        <v>380869</v>
      </c>
      <c r="D474" s="43">
        <v>44.343330646495254</v>
      </c>
      <c r="E474" s="2">
        <v>76326</v>
      </c>
      <c r="F474" s="2">
        <v>90878</v>
      </c>
      <c r="G474" s="1"/>
      <c r="H474" s="1"/>
    </row>
    <row r="475" spans="1:8" ht="12.75" customHeight="1" x14ac:dyDescent="0.2">
      <c r="A475" s="71" t="s">
        <v>282</v>
      </c>
      <c r="B475" s="1" t="s">
        <v>8</v>
      </c>
      <c r="C475" s="2">
        <v>4860166</v>
      </c>
      <c r="D475" s="43">
        <v>42.308657770125542</v>
      </c>
      <c r="E475" s="2">
        <v>1026833</v>
      </c>
      <c r="F475" s="2">
        <v>1003900</v>
      </c>
      <c r="G475" s="1" t="str">
        <f>"(6)"</f>
        <v>(6)</v>
      </c>
      <c r="H475" s="1" t="s">
        <v>11</v>
      </c>
    </row>
    <row r="476" spans="1:8" ht="12.75" customHeight="1" x14ac:dyDescent="0.2">
      <c r="A476" s="5"/>
      <c r="B476" s="5"/>
      <c r="C476" s="5"/>
      <c r="D476" s="5"/>
      <c r="E476" s="5"/>
      <c r="F476" s="5"/>
      <c r="G476" s="5"/>
      <c r="H476" s="5"/>
    </row>
    <row r="477" spans="1:8" ht="12.75" customHeight="1" x14ac:dyDescent="0.2">
      <c r="A477" s="39" t="s">
        <v>283</v>
      </c>
      <c r="B477" s="5"/>
      <c r="C477" s="5"/>
      <c r="D477" s="5"/>
      <c r="E477" s="5"/>
      <c r="F477" s="5"/>
      <c r="G477" s="1"/>
      <c r="H477" s="5"/>
    </row>
    <row r="478" spans="1:8" ht="12.75" customHeight="1" x14ac:dyDescent="0.2">
      <c r="A478" s="5" t="s">
        <v>374</v>
      </c>
      <c r="B478" s="1" t="s">
        <v>7</v>
      </c>
      <c r="C478" s="2">
        <v>382341</v>
      </c>
      <c r="D478" s="3">
        <v>32.767084879727783</v>
      </c>
      <c r="E478" s="2">
        <v>113866</v>
      </c>
      <c r="F478" s="2">
        <v>9927</v>
      </c>
      <c r="G478" s="1"/>
      <c r="H478" s="1"/>
    </row>
    <row r="479" spans="1:8" ht="12.75" customHeight="1" x14ac:dyDescent="0.2">
      <c r="A479" s="5"/>
      <c r="B479" s="1" t="s">
        <v>8</v>
      </c>
      <c r="C479" s="2">
        <v>4877897</v>
      </c>
      <c r="D479" s="3">
        <v>27.800074499318047</v>
      </c>
      <c r="E479" s="2">
        <v>1137450</v>
      </c>
      <c r="F479" s="2">
        <v>191666</v>
      </c>
      <c r="G479" s="1">
        <v>23</v>
      </c>
      <c r="H479" s="1" t="s">
        <v>11</v>
      </c>
    </row>
    <row r="480" spans="1:8" ht="12.75" customHeight="1" x14ac:dyDescent="0.2">
      <c r="A480" s="5"/>
      <c r="B480" s="1"/>
      <c r="C480" s="2"/>
      <c r="D480" s="43"/>
      <c r="E480" s="2"/>
      <c r="F480" s="2"/>
      <c r="G480" s="1"/>
      <c r="H480" s="1"/>
    </row>
    <row r="481" spans="1:8" ht="12.75" customHeight="1" x14ac:dyDescent="0.2">
      <c r="A481" s="39" t="s">
        <v>284</v>
      </c>
      <c r="B481" s="1"/>
      <c r="C481" s="46"/>
      <c r="D481" s="43"/>
      <c r="E481" s="46"/>
      <c r="F481" s="46"/>
      <c r="G481" s="1"/>
      <c r="H481" s="1"/>
    </row>
    <row r="482" spans="1:8" ht="12.75" customHeight="1" x14ac:dyDescent="0.2">
      <c r="A482" s="5" t="s">
        <v>285</v>
      </c>
      <c r="B482" s="1" t="s">
        <v>7</v>
      </c>
      <c r="C482" s="46">
        <v>383684</v>
      </c>
      <c r="D482" s="43">
        <v>51.823114854932705</v>
      </c>
      <c r="E482" s="46">
        <v>89596</v>
      </c>
      <c r="F482" s="46">
        <v>104943</v>
      </c>
      <c r="G482" s="5"/>
      <c r="H482" s="1"/>
    </row>
    <row r="483" spans="1:8" ht="12.75" customHeight="1" x14ac:dyDescent="0.2">
      <c r="A483" s="72" t="s">
        <v>286</v>
      </c>
      <c r="B483" s="1" t="s">
        <v>8</v>
      </c>
      <c r="C483" s="46">
        <v>4893927</v>
      </c>
      <c r="D483" s="43">
        <v>48.745945740506556</v>
      </c>
      <c r="E483" s="46">
        <v>973831</v>
      </c>
      <c r="F483" s="46">
        <v>1359514</v>
      </c>
      <c r="G483" s="1" t="s">
        <v>418</v>
      </c>
      <c r="H483" s="1" t="s">
        <v>9</v>
      </c>
    </row>
    <row r="484" spans="1:8" ht="12.75" customHeight="1" x14ac:dyDescent="0.2">
      <c r="A484" s="5" t="s">
        <v>287</v>
      </c>
      <c r="B484" s="1" t="s">
        <v>7</v>
      </c>
      <c r="C484" s="46">
        <v>383684</v>
      </c>
      <c r="D484" s="43">
        <v>51.86064573972331</v>
      </c>
      <c r="E484" s="46">
        <v>106397</v>
      </c>
      <c r="F484" s="46">
        <v>89999</v>
      </c>
      <c r="G484" s="1"/>
      <c r="H484" s="1"/>
    </row>
    <row r="485" spans="1:8" ht="12.75" customHeight="1" x14ac:dyDescent="0.2">
      <c r="A485" s="5"/>
      <c r="B485" s="1" t="s">
        <v>8</v>
      </c>
      <c r="C485" s="46">
        <v>4893927</v>
      </c>
      <c r="D485" s="43">
        <v>48.907472465363711</v>
      </c>
      <c r="E485" s="46">
        <v>1602134</v>
      </c>
      <c r="F485" s="46">
        <v>755119</v>
      </c>
      <c r="G485" s="1" t="str">
        <f>"(23)"</f>
        <v>(23)</v>
      </c>
      <c r="H485" s="1" t="s">
        <v>11</v>
      </c>
    </row>
    <row r="486" spans="1:8" ht="12.75" customHeight="1" x14ac:dyDescent="0.2">
      <c r="A486" s="5" t="s">
        <v>288</v>
      </c>
      <c r="B486" s="1" t="s">
        <v>7</v>
      </c>
      <c r="C486" s="46">
        <v>383684</v>
      </c>
      <c r="D486" s="43">
        <v>51.840316510461733</v>
      </c>
      <c r="E486" s="46">
        <v>112294</v>
      </c>
      <c r="F486" s="46">
        <v>83897</v>
      </c>
      <c r="G486" s="1"/>
      <c r="H486" s="1"/>
    </row>
    <row r="487" spans="1:8" ht="12.75" customHeight="1" x14ac:dyDescent="0.2">
      <c r="A487" s="5"/>
      <c r="B487" s="1" t="s">
        <v>8</v>
      </c>
      <c r="C487" s="46">
        <v>4893927</v>
      </c>
      <c r="D487" s="43">
        <v>48.913806846730658</v>
      </c>
      <c r="E487" s="46">
        <v>1598399</v>
      </c>
      <c r="F487" s="46">
        <v>760787</v>
      </c>
      <c r="G487" s="1" t="str">
        <f>"(23)"</f>
        <v>(23)</v>
      </c>
      <c r="H487" s="1" t="s">
        <v>11</v>
      </c>
    </row>
    <row r="488" spans="1:8" ht="12.75" customHeight="1" x14ac:dyDescent="0.2">
      <c r="A488" s="13"/>
      <c r="B488" s="1"/>
      <c r="C488" s="2"/>
      <c r="D488" s="1"/>
      <c r="E488" s="2"/>
      <c r="F488" s="2"/>
      <c r="G488" s="1"/>
      <c r="H488" s="1"/>
    </row>
    <row r="489" spans="1:8" ht="12.75" customHeight="1" x14ac:dyDescent="0.2">
      <c r="A489" s="26" t="s">
        <v>289</v>
      </c>
      <c r="B489" s="1"/>
      <c r="C489" s="46"/>
      <c r="D489" s="43"/>
      <c r="E489" s="46"/>
      <c r="F489" s="46"/>
      <c r="G489" s="1"/>
      <c r="H489" s="1"/>
    </row>
    <row r="490" spans="1:8" ht="12.75" customHeight="1" x14ac:dyDescent="0.2">
      <c r="A490" s="5" t="s">
        <v>290</v>
      </c>
      <c r="B490" s="1" t="s">
        <v>7</v>
      </c>
      <c r="C490" s="46">
        <v>384205</v>
      </c>
      <c r="D490" s="43">
        <v>49.711221873739277</v>
      </c>
      <c r="E490" s="46">
        <v>114299</v>
      </c>
      <c r="F490" s="46">
        <v>71711</v>
      </c>
      <c r="G490" s="5"/>
      <c r="H490" s="1"/>
    </row>
    <row r="491" spans="1:8" ht="12.75" customHeight="1" x14ac:dyDescent="0.2">
      <c r="A491" s="72" t="s">
        <v>291</v>
      </c>
      <c r="B491" s="1" t="s">
        <v>8</v>
      </c>
      <c r="C491" s="46">
        <v>4902446</v>
      </c>
      <c r="D491" s="43">
        <v>44.98</v>
      </c>
      <c r="E491" s="46">
        <v>1158494</v>
      </c>
      <c r="F491" s="46">
        <v>1010190</v>
      </c>
      <c r="G491" s="1" t="str">
        <f>"(14)"</f>
        <v>(14)</v>
      </c>
      <c r="H491" s="1" t="s">
        <v>11</v>
      </c>
    </row>
    <row r="492" spans="1:8" ht="12.75" customHeight="1" x14ac:dyDescent="0.2">
      <c r="A492" s="5" t="s">
        <v>292</v>
      </c>
      <c r="B492" s="1" t="s">
        <v>7</v>
      </c>
      <c r="C492" s="46">
        <v>384205</v>
      </c>
      <c r="D492" s="43">
        <v>49.740372977967489</v>
      </c>
      <c r="E492" s="46">
        <v>142850</v>
      </c>
      <c r="F492" s="46">
        <v>46134</v>
      </c>
      <c r="G492" s="1"/>
      <c r="H492" s="1"/>
    </row>
    <row r="493" spans="1:8" ht="12.75" customHeight="1" x14ac:dyDescent="0.2">
      <c r="A493" s="5"/>
      <c r="B493" s="1" t="s">
        <v>8</v>
      </c>
      <c r="C493" s="46">
        <v>4902446</v>
      </c>
      <c r="D493" s="43">
        <v>45.01</v>
      </c>
      <c r="E493" s="46">
        <v>1480796</v>
      </c>
      <c r="F493" s="46">
        <v>697415</v>
      </c>
      <c r="G493" s="1" t="str">
        <f>"(22,5)"</f>
        <v>(22,5)</v>
      </c>
      <c r="H493" s="1" t="s">
        <v>11</v>
      </c>
    </row>
    <row r="494" spans="1:8" ht="12.75" customHeight="1" x14ac:dyDescent="0.2">
      <c r="A494" s="13"/>
      <c r="B494" s="1"/>
      <c r="C494" s="28"/>
      <c r="D494" s="2"/>
      <c r="E494" s="1"/>
      <c r="F494" s="2"/>
      <c r="G494" s="2"/>
      <c r="H494" s="4"/>
    </row>
    <row r="495" spans="1:8" ht="12.75" customHeight="1" x14ac:dyDescent="0.2">
      <c r="A495" s="14" t="s">
        <v>293</v>
      </c>
      <c r="B495" s="5"/>
      <c r="C495" s="24"/>
      <c r="D495" s="38"/>
      <c r="E495" s="24"/>
      <c r="F495" s="24"/>
      <c r="G495" s="7"/>
      <c r="H495" s="5"/>
    </row>
    <row r="496" spans="1:8" ht="12.75" customHeight="1" x14ac:dyDescent="0.2">
      <c r="A496" s="7" t="s">
        <v>294</v>
      </c>
      <c r="B496" s="1" t="s">
        <v>7</v>
      </c>
      <c r="C496" s="24">
        <v>386073</v>
      </c>
      <c r="D496" s="38">
        <v>55.75</v>
      </c>
      <c r="E496" s="24">
        <v>95467</v>
      </c>
      <c r="F496" s="24">
        <v>116310</v>
      </c>
      <c r="G496" s="4"/>
      <c r="H496" s="5"/>
    </row>
    <row r="497" spans="1:8" ht="12.75" customHeight="1" x14ac:dyDescent="0.2">
      <c r="A497" s="71" t="s">
        <v>295</v>
      </c>
      <c r="B497" s="1" t="s">
        <v>8</v>
      </c>
      <c r="C497" s="2">
        <v>4914140</v>
      </c>
      <c r="D497" s="43">
        <v>45.95</v>
      </c>
      <c r="E497" s="2">
        <v>641917</v>
      </c>
      <c r="F497" s="2">
        <v>1590213</v>
      </c>
      <c r="G497" s="1">
        <v>2</v>
      </c>
      <c r="H497" s="1" t="s">
        <v>9</v>
      </c>
    </row>
    <row r="498" spans="1:8" ht="12.75" customHeight="1" x14ac:dyDescent="0.2">
      <c r="A498" s="7"/>
      <c r="B498" s="1"/>
      <c r="C498" s="2"/>
      <c r="D498" s="43"/>
      <c r="E498" s="2"/>
      <c r="F498" s="2"/>
      <c r="G498" s="1"/>
      <c r="H498" s="1"/>
    </row>
    <row r="499" spans="1:8" ht="12.75" customHeight="1" x14ac:dyDescent="0.2">
      <c r="A499" s="14" t="s">
        <v>296</v>
      </c>
      <c r="B499" s="40"/>
      <c r="C499" s="47"/>
      <c r="D499" s="48"/>
      <c r="E499" s="47"/>
      <c r="F499" s="47"/>
      <c r="G499" s="1"/>
      <c r="H499" s="40"/>
    </row>
    <row r="500" spans="1:8" ht="12.75" customHeight="1" x14ac:dyDescent="0.2">
      <c r="A500" s="13" t="s">
        <v>297</v>
      </c>
      <c r="B500" s="1" t="s">
        <v>7</v>
      </c>
      <c r="C500" s="2">
        <v>388305</v>
      </c>
      <c r="D500" s="43">
        <v>44.87</v>
      </c>
      <c r="E500" s="2">
        <v>89907</v>
      </c>
      <c r="F500" s="2">
        <v>81330</v>
      </c>
      <c r="G500" s="1"/>
      <c r="H500" s="1"/>
    </row>
    <row r="501" spans="1:8" ht="12.75" customHeight="1" x14ac:dyDescent="0.2">
      <c r="A501" s="71" t="s">
        <v>298</v>
      </c>
      <c r="B501" s="1" t="s">
        <v>8</v>
      </c>
      <c r="C501" s="2">
        <v>4929272</v>
      </c>
      <c r="D501" s="43">
        <v>36.200000000000003</v>
      </c>
      <c r="E501" s="2">
        <v>1039282</v>
      </c>
      <c r="F501" s="2">
        <v>719628</v>
      </c>
      <c r="G501" s="1" t="str">
        <f>"(19)"</f>
        <v>(19)</v>
      </c>
      <c r="H501" s="22" t="s">
        <v>11</v>
      </c>
    </row>
    <row r="502" spans="1:8" ht="12.75" customHeight="1" x14ac:dyDescent="0.2">
      <c r="A502" s="13"/>
      <c r="B502" s="1"/>
      <c r="C502" s="2"/>
      <c r="D502" s="43"/>
      <c r="E502" s="2"/>
      <c r="F502" s="2"/>
      <c r="G502" s="1"/>
      <c r="H502" s="1"/>
    </row>
    <row r="503" spans="1:8" ht="12.75" customHeight="1" x14ac:dyDescent="0.2">
      <c r="A503" s="49" t="s">
        <v>299</v>
      </c>
      <c r="B503" s="22"/>
      <c r="C503" s="2"/>
      <c r="D503" s="43"/>
      <c r="E503" s="3"/>
      <c r="F503" s="3"/>
      <c r="G503" s="1"/>
      <c r="H503" s="22"/>
    </row>
    <row r="504" spans="1:8" ht="12.75" customHeight="1" x14ac:dyDescent="0.2">
      <c r="A504" s="50" t="s">
        <v>300</v>
      </c>
      <c r="B504" s="22" t="s">
        <v>7</v>
      </c>
      <c r="C504" s="2">
        <v>391028</v>
      </c>
      <c r="D504" s="43">
        <v>43.287437216772197</v>
      </c>
      <c r="E504" s="2">
        <v>60063</v>
      </c>
      <c r="F504" s="2">
        <v>104694</v>
      </c>
      <c r="G504" s="1"/>
      <c r="H504" s="22"/>
    </row>
    <row r="505" spans="1:8" ht="12.75" customHeight="1" x14ac:dyDescent="0.2">
      <c r="A505" s="70" t="s">
        <v>301</v>
      </c>
      <c r="B505" s="22" t="s">
        <v>8</v>
      </c>
      <c r="C505" s="2">
        <v>4957889</v>
      </c>
      <c r="D505" s="43">
        <v>38.744009799331934</v>
      </c>
      <c r="E505" s="2">
        <v>601071</v>
      </c>
      <c r="F505" s="2">
        <v>1282108</v>
      </c>
      <c r="G505" s="1">
        <v>0</v>
      </c>
      <c r="H505" s="22" t="s">
        <v>9</v>
      </c>
    </row>
    <row r="506" spans="1:8" ht="12.75" customHeight="1" x14ac:dyDescent="0.2">
      <c r="A506" s="50" t="s">
        <v>302</v>
      </c>
      <c r="B506" s="22" t="s">
        <v>7</v>
      </c>
      <c r="C506" s="2">
        <v>391028</v>
      </c>
      <c r="D506" s="43">
        <v>43.255725932669783</v>
      </c>
      <c r="E506" s="2">
        <v>75246</v>
      </c>
      <c r="F506" s="2">
        <v>89878</v>
      </c>
      <c r="G506" s="1"/>
      <c r="H506" s="22"/>
    </row>
    <row r="507" spans="1:8" ht="12.75" customHeight="1" x14ac:dyDescent="0.2">
      <c r="A507" s="50"/>
      <c r="B507" s="22" t="s">
        <v>8</v>
      </c>
      <c r="C507" s="2">
        <v>4957889</v>
      </c>
      <c r="D507" s="43">
        <v>38.624402442249114</v>
      </c>
      <c r="E507" s="2">
        <v>938744</v>
      </c>
      <c r="F507" s="2">
        <v>918990</v>
      </c>
      <c r="G507" s="1">
        <v>16</v>
      </c>
      <c r="H507" s="22" t="s">
        <v>11</v>
      </c>
    </row>
    <row r="508" spans="1:8" ht="12.75" customHeight="1" x14ac:dyDescent="0.2">
      <c r="A508" s="51"/>
      <c r="B508" s="22"/>
      <c r="C508" s="2"/>
      <c r="D508" s="43"/>
      <c r="E508" s="3"/>
      <c r="F508" s="3"/>
      <c r="G508" s="1"/>
      <c r="H508" s="22"/>
    </row>
    <row r="509" spans="1:8" ht="12.75" customHeight="1" x14ac:dyDescent="0.2">
      <c r="A509" s="49" t="s">
        <v>303</v>
      </c>
      <c r="B509" s="22"/>
      <c r="C509" s="2"/>
      <c r="D509" s="43"/>
      <c r="E509" s="3"/>
      <c r="F509" s="3"/>
      <c r="G509" s="1"/>
      <c r="H509" s="22"/>
    </row>
    <row r="510" spans="1:8" ht="12.75" customHeight="1" x14ac:dyDescent="0.2">
      <c r="A510" s="50" t="s">
        <v>304</v>
      </c>
      <c r="B510" s="22" t="s">
        <v>7</v>
      </c>
      <c r="C510" s="2">
        <v>393664</v>
      </c>
      <c r="D510" s="3">
        <v>51.091031946025041</v>
      </c>
      <c r="E510" s="2">
        <v>37901</v>
      </c>
      <c r="F510" s="2">
        <v>161430</v>
      </c>
      <c r="G510" s="1"/>
      <c r="H510" s="22"/>
    </row>
    <row r="511" spans="1:8" ht="12.75" customHeight="1" x14ac:dyDescent="0.2">
      <c r="A511" s="70" t="s">
        <v>542</v>
      </c>
      <c r="B511" s="22" t="s">
        <v>8</v>
      </c>
      <c r="C511" s="2">
        <v>4970220</v>
      </c>
      <c r="D511" s="3">
        <v>45.180635867225199</v>
      </c>
      <c r="E511" s="2">
        <v>804680</v>
      </c>
      <c r="F511" s="2">
        <v>1415189</v>
      </c>
      <c r="G511" s="1">
        <v>1</v>
      </c>
      <c r="H511" s="22" t="s">
        <v>9</v>
      </c>
    </row>
    <row r="512" spans="1:8" ht="12.75" customHeight="1" x14ac:dyDescent="0.2">
      <c r="A512" s="50" t="s">
        <v>305</v>
      </c>
      <c r="B512" s="22" t="s">
        <v>7</v>
      </c>
      <c r="C512" s="2">
        <v>393664</v>
      </c>
      <c r="D512" s="3">
        <v>51.038195008941635</v>
      </c>
      <c r="E512" s="2">
        <v>27193</v>
      </c>
      <c r="F512" s="2">
        <v>170688</v>
      </c>
      <c r="G512" s="1"/>
      <c r="H512" s="22"/>
    </row>
    <row r="513" spans="1:8" ht="12.75" customHeight="1" x14ac:dyDescent="0.2">
      <c r="A513" s="70" t="s">
        <v>543</v>
      </c>
      <c r="B513" s="22" t="s">
        <v>8</v>
      </c>
      <c r="C513" s="2">
        <v>4970220</v>
      </c>
      <c r="D513" s="3">
        <v>44.851394908072486</v>
      </c>
      <c r="E513" s="2">
        <v>538882</v>
      </c>
      <c r="F513" s="2">
        <v>1634284</v>
      </c>
      <c r="G513" s="1">
        <v>0</v>
      </c>
      <c r="H513" s="22" t="s">
        <v>9</v>
      </c>
    </row>
    <row r="514" spans="1:8" ht="12.75" customHeight="1" x14ac:dyDescent="0.2">
      <c r="A514" s="51" t="s">
        <v>306</v>
      </c>
      <c r="B514" s="22" t="s">
        <v>7</v>
      </c>
      <c r="C514" s="2">
        <v>393664</v>
      </c>
      <c r="D514" s="3">
        <v>51.101700942936112</v>
      </c>
      <c r="E514" s="2">
        <v>21557</v>
      </c>
      <c r="F514" s="2">
        <v>177049</v>
      </c>
      <c r="G514" s="1"/>
      <c r="H514" s="22"/>
    </row>
    <row r="515" spans="1:8" ht="12.75" customHeight="1" x14ac:dyDescent="0.2">
      <c r="A515" s="70" t="s">
        <v>544</v>
      </c>
      <c r="B515" s="22" t="s">
        <v>8</v>
      </c>
      <c r="C515" s="2">
        <v>4970220</v>
      </c>
      <c r="D515" s="3">
        <v>44.811094881111906</v>
      </c>
      <c r="E515" s="2">
        <v>661263</v>
      </c>
      <c r="F515" s="2">
        <v>1505678</v>
      </c>
      <c r="G515" s="1">
        <v>0</v>
      </c>
      <c r="H515" s="22" t="s">
        <v>9</v>
      </c>
    </row>
    <row r="516" spans="1:8" ht="12.75" customHeight="1" x14ac:dyDescent="0.2">
      <c r="A516" s="51"/>
      <c r="B516" s="52"/>
      <c r="C516" s="22"/>
      <c r="D516" s="22"/>
      <c r="E516" s="22"/>
      <c r="F516" s="22"/>
      <c r="G516" s="22"/>
      <c r="H516" s="50"/>
    </row>
    <row r="517" spans="1:8" ht="12.75" customHeight="1" x14ac:dyDescent="0.2">
      <c r="A517" s="53" t="s">
        <v>307</v>
      </c>
      <c r="B517" s="54"/>
      <c r="C517" s="31"/>
      <c r="D517" s="31"/>
      <c r="E517" s="31"/>
      <c r="F517" s="31"/>
      <c r="G517" s="31"/>
      <c r="H517" s="34"/>
    </row>
    <row r="518" spans="1:8" ht="12.75" customHeight="1" x14ac:dyDescent="0.2">
      <c r="A518" s="30" t="s">
        <v>308</v>
      </c>
      <c r="B518" s="31" t="s">
        <v>7</v>
      </c>
      <c r="C518" s="32">
        <v>399782</v>
      </c>
      <c r="D518" s="33">
        <v>50.961774166920968</v>
      </c>
      <c r="E518" s="2">
        <v>79587</v>
      </c>
      <c r="F518" s="2">
        <v>119880</v>
      </c>
      <c r="G518" s="31"/>
      <c r="H518" s="31"/>
    </row>
    <row r="519" spans="1:8" ht="12.75" customHeight="1" x14ac:dyDescent="0.2">
      <c r="A519" s="69" t="s">
        <v>545</v>
      </c>
      <c r="B519" s="31" t="s">
        <v>8</v>
      </c>
      <c r="C519" s="32">
        <v>4996626</v>
      </c>
      <c r="D519" s="33">
        <v>47.518305352451833</v>
      </c>
      <c r="E519" s="2">
        <v>1206323</v>
      </c>
      <c r="F519" s="2">
        <v>1119119</v>
      </c>
      <c r="G519" s="31">
        <v>18</v>
      </c>
      <c r="H519" s="31" t="s">
        <v>11</v>
      </c>
    </row>
    <row r="520" spans="1:8" ht="12.75" customHeight="1" x14ac:dyDescent="0.2">
      <c r="A520" s="30" t="s">
        <v>546</v>
      </c>
      <c r="B520" s="31" t="s">
        <v>7</v>
      </c>
      <c r="C520" s="32">
        <v>399782</v>
      </c>
      <c r="D520" s="33">
        <v>51.036564927885692</v>
      </c>
      <c r="E520" s="2">
        <v>98022</v>
      </c>
      <c r="F520" s="2">
        <v>102641</v>
      </c>
      <c r="G520" s="31"/>
      <c r="H520" s="31"/>
    </row>
    <row r="521" spans="1:8" ht="12.75" customHeight="1" x14ac:dyDescent="0.2">
      <c r="A521" s="30"/>
      <c r="B521" s="31" t="s">
        <v>8</v>
      </c>
      <c r="C521" s="32">
        <v>4996626</v>
      </c>
      <c r="D521" s="33">
        <v>47.636064816538195</v>
      </c>
      <c r="E521" s="2">
        <v>970221</v>
      </c>
      <c r="F521" s="2">
        <v>1374598</v>
      </c>
      <c r="G521" s="31">
        <v>4</v>
      </c>
      <c r="H521" s="31" t="s">
        <v>9</v>
      </c>
    </row>
    <row r="522" spans="1:8" ht="12.75" customHeight="1" x14ac:dyDescent="0.2">
      <c r="A522" s="30" t="s">
        <v>309</v>
      </c>
      <c r="B522" s="31" t="s">
        <v>7</v>
      </c>
      <c r="C522" s="32">
        <v>399782</v>
      </c>
      <c r="D522" s="33">
        <v>50.83345423255674</v>
      </c>
      <c r="E522" s="2">
        <v>63759</v>
      </c>
      <c r="F522" s="2">
        <v>131893</v>
      </c>
      <c r="G522" s="31"/>
      <c r="H522" s="31"/>
    </row>
    <row r="523" spans="1:8" ht="12.75" customHeight="1" x14ac:dyDescent="0.2">
      <c r="A523" s="69" t="s">
        <v>519</v>
      </c>
      <c r="B523" s="31" t="s">
        <v>8</v>
      </c>
      <c r="C523" s="32">
        <v>4996626</v>
      </c>
      <c r="D523" s="33">
        <v>47.216121438746868</v>
      </c>
      <c r="E523" s="2">
        <v>773467</v>
      </c>
      <c r="F523" s="2">
        <v>1501766</v>
      </c>
      <c r="G523" s="31">
        <v>0</v>
      </c>
      <c r="H523" s="31" t="s">
        <v>9</v>
      </c>
    </row>
    <row r="524" spans="1:8" ht="12.75" customHeight="1" x14ac:dyDescent="0.2">
      <c r="A524" s="69" t="s">
        <v>547</v>
      </c>
      <c r="B524" s="31"/>
      <c r="C524" s="32"/>
      <c r="D524" s="33"/>
      <c r="E524" s="2"/>
      <c r="F524" s="2"/>
      <c r="G524" s="31"/>
      <c r="H524" s="31"/>
    </row>
    <row r="525" spans="1:8" ht="12.75" customHeight="1" x14ac:dyDescent="0.2">
      <c r="A525" s="30" t="s">
        <v>162</v>
      </c>
      <c r="B525" s="31" t="s">
        <v>7</v>
      </c>
      <c r="C525" s="32">
        <v>399782</v>
      </c>
      <c r="D525" s="33">
        <v>50.896988858928111</v>
      </c>
      <c r="E525" s="2">
        <v>56593</v>
      </c>
      <c r="F525" s="2">
        <v>140245</v>
      </c>
      <c r="G525" s="31"/>
      <c r="H525" s="31"/>
    </row>
    <row r="526" spans="1:8" ht="12.75" customHeight="1" x14ac:dyDescent="0.2">
      <c r="A526" s="69" t="s">
        <v>520</v>
      </c>
      <c r="B526" s="31" t="s">
        <v>8</v>
      </c>
      <c r="C526" s="32">
        <v>4996626</v>
      </c>
      <c r="D526" s="33">
        <v>47.340565413541057</v>
      </c>
      <c r="E526" s="2">
        <v>846985</v>
      </c>
      <c r="F526" s="2">
        <v>1457900</v>
      </c>
      <c r="G526" s="31">
        <v>0</v>
      </c>
      <c r="H526" s="31" t="s">
        <v>9</v>
      </c>
    </row>
    <row r="527" spans="1:8" ht="12.75" customHeight="1" x14ac:dyDescent="0.2">
      <c r="A527" s="69" t="s">
        <v>548</v>
      </c>
      <c r="B527" s="31"/>
      <c r="C527" s="32"/>
      <c r="D527" s="33"/>
      <c r="E527" s="2"/>
      <c r="F527" s="2"/>
      <c r="G527" s="31"/>
      <c r="H527" s="31"/>
    </row>
    <row r="528" spans="1:8" ht="12.75" customHeight="1" x14ac:dyDescent="0.2">
      <c r="A528" s="30" t="s">
        <v>163</v>
      </c>
      <c r="B528" s="31" t="s">
        <v>7</v>
      </c>
      <c r="C528" s="32">
        <v>399782</v>
      </c>
      <c r="D528" s="33">
        <v>50.858217728662119</v>
      </c>
      <c r="E528" s="2">
        <v>111026</v>
      </c>
      <c r="F528" s="2">
        <v>84480</v>
      </c>
      <c r="G528" s="31"/>
      <c r="H528" s="31"/>
    </row>
    <row r="529" spans="1:8" ht="12.75" customHeight="1" x14ac:dyDescent="0.2">
      <c r="A529" s="69" t="s">
        <v>164</v>
      </c>
      <c r="B529" s="31" t="s">
        <v>8</v>
      </c>
      <c r="C529" s="32">
        <v>4996626</v>
      </c>
      <c r="D529" s="33">
        <v>47.140050105811397</v>
      </c>
      <c r="E529" s="2">
        <v>1541928</v>
      </c>
      <c r="F529" s="2">
        <v>722992</v>
      </c>
      <c r="G529" s="31" t="str">
        <f>"(23)"</f>
        <v>(23)</v>
      </c>
      <c r="H529" s="31" t="s">
        <v>11</v>
      </c>
    </row>
    <row r="530" spans="1:8" ht="12.75" customHeight="1" x14ac:dyDescent="0.2">
      <c r="A530" s="30"/>
      <c r="B530" s="31"/>
      <c r="C530" s="34"/>
      <c r="D530" s="34"/>
      <c r="E530" s="34"/>
      <c r="F530" s="34"/>
      <c r="G530" s="34"/>
      <c r="H530" s="34"/>
    </row>
    <row r="531" spans="1:8" ht="12.75" customHeight="1" x14ac:dyDescent="0.2">
      <c r="A531" s="55" t="s">
        <v>310</v>
      </c>
      <c r="B531" s="31"/>
      <c r="C531" s="31"/>
      <c r="D531" s="31"/>
      <c r="E531" s="31"/>
      <c r="F531" s="31"/>
      <c r="G531" s="31"/>
      <c r="H531" s="34"/>
    </row>
    <row r="532" spans="1:8" ht="12.75" customHeight="1" x14ac:dyDescent="0.2">
      <c r="A532" s="30" t="s">
        <v>375</v>
      </c>
      <c r="B532" s="31" t="s">
        <v>7</v>
      </c>
      <c r="C532" s="32">
        <v>395884</v>
      </c>
      <c r="D532" s="33">
        <v>53.780652918531686</v>
      </c>
      <c r="E532" s="2">
        <v>147395</v>
      </c>
      <c r="F532" s="2">
        <v>62708</v>
      </c>
      <c r="G532" s="31"/>
      <c r="H532" s="34"/>
    </row>
    <row r="533" spans="1:8" ht="12.75" customHeight="1" x14ac:dyDescent="0.2">
      <c r="A533" s="69" t="s">
        <v>376</v>
      </c>
      <c r="B533" s="31" t="s">
        <v>8</v>
      </c>
      <c r="C533" s="32">
        <v>4999618</v>
      </c>
      <c r="D533" s="33">
        <v>51.44473037740083</v>
      </c>
      <c r="E533" s="2">
        <v>1517132</v>
      </c>
      <c r="F533" s="2">
        <v>1027899</v>
      </c>
      <c r="G533" s="31" t="str">
        <f>"(19,5)"</f>
        <v>(19,5)</v>
      </c>
      <c r="H533" s="31" t="s">
        <v>11</v>
      </c>
    </row>
    <row r="534" spans="1:8" ht="12.75" customHeight="1" x14ac:dyDescent="0.2">
      <c r="A534" s="30"/>
      <c r="B534" s="31"/>
      <c r="C534" s="32"/>
      <c r="D534" s="33"/>
      <c r="E534" s="33"/>
      <c r="F534" s="33"/>
      <c r="G534" s="31"/>
      <c r="H534" s="31"/>
    </row>
    <row r="535" spans="1:8" ht="12.75" customHeight="1" x14ac:dyDescent="0.2">
      <c r="A535" s="55" t="s">
        <v>311</v>
      </c>
      <c r="B535" s="31"/>
      <c r="C535" s="32"/>
      <c r="D535" s="33"/>
      <c r="E535" s="33"/>
      <c r="F535" s="33"/>
      <c r="G535" s="31"/>
      <c r="H535" s="31"/>
    </row>
    <row r="536" spans="1:8" ht="12.75" customHeight="1" x14ac:dyDescent="0.2">
      <c r="A536" s="30" t="s">
        <v>521</v>
      </c>
      <c r="B536" s="31" t="s">
        <v>7</v>
      </c>
      <c r="C536" s="32">
        <v>397928</v>
      </c>
      <c r="D536" s="33">
        <v>41.88345630365292</v>
      </c>
      <c r="E536" s="2">
        <v>129312</v>
      </c>
      <c r="F536" s="2">
        <v>35466</v>
      </c>
      <c r="G536" s="31"/>
      <c r="H536" s="31"/>
    </row>
    <row r="537" spans="1:8" ht="12.75" customHeight="1" x14ac:dyDescent="0.2">
      <c r="A537" s="69" t="s">
        <v>549</v>
      </c>
      <c r="B537" s="31" t="s">
        <v>8</v>
      </c>
      <c r="C537" s="32">
        <v>5010873</v>
      </c>
      <c r="D537" s="33">
        <v>38.799999999999997</v>
      </c>
      <c r="E537" s="2">
        <v>1283894</v>
      </c>
      <c r="F537" s="2">
        <v>631560</v>
      </c>
      <c r="G537" s="31">
        <v>23</v>
      </c>
      <c r="H537" s="31" t="s">
        <v>11</v>
      </c>
    </row>
    <row r="538" spans="1:8" ht="12.75" customHeight="1" x14ac:dyDescent="0.2">
      <c r="A538" s="30" t="s">
        <v>377</v>
      </c>
      <c r="B538" s="31" t="s">
        <v>7</v>
      </c>
      <c r="C538" s="32">
        <v>397928</v>
      </c>
      <c r="D538" s="33">
        <v>41.848525361371905</v>
      </c>
      <c r="E538" s="2">
        <v>74098</v>
      </c>
      <c r="F538" s="2">
        <v>88908</v>
      </c>
      <c r="G538" s="31"/>
      <c r="H538" s="31"/>
    </row>
    <row r="539" spans="1:8" ht="12.75" customHeight="1" x14ac:dyDescent="0.2">
      <c r="A539" s="30"/>
      <c r="B539" s="31" t="s">
        <v>8</v>
      </c>
      <c r="C539" s="32">
        <v>5010873</v>
      </c>
      <c r="D539" s="33">
        <v>38.799999999999997</v>
      </c>
      <c r="E539" s="2">
        <v>953173</v>
      </c>
      <c r="F539" s="2">
        <v>947493</v>
      </c>
      <c r="G539" s="31" t="str">
        <f>"(9)"</f>
        <v>(9)</v>
      </c>
      <c r="H539" s="31" t="s">
        <v>11</v>
      </c>
    </row>
    <row r="540" spans="1:8" ht="12.75" customHeight="1" x14ac:dyDescent="0.2">
      <c r="A540" s="30"/>
      <c r="B540" s="31"/>
      <c r="C540" s="32"/>
      <c r="D540" s="33"/>
      <c r="E540" s="33"/>
      <c r="F540" s="33"/>
      <c r="G540" s="31"/>
      <c r="H540" s="31"/>
    </row>
    <row r="541" spans="1:8" ht="12.75" customHeight="1" x14ac:dyDescent="0.2">
      <c r="A541" s="56">
        <v>40083</v>
      </c>
      <c r="B541" s="31"/>
      <c r="C541" s="32"/>
      <c r="D541" s="33"/>
      <c r="E541" s="33"/>
      <c r="F541" s="33"/>
      <c r="G541" s="31"/>
      <c r="H541" s="31"/>
    </row>
    <row r="542" spans="1:8" ht="12.75" customHeight="1" x14ac:dyDescent="0.2">
      <c r="A542" s="30" t="s">
        <v>312</v>
      </c>
      <c r="B542" s="31" t="s">
        <v>7</v>
      </c>
      <c r="C542" s="32">
        <v>400495</v>
      </c>
      <c r="D542" s="33">
        <v>44.942839929303005</v>
      </c>
      <c r="E542" s="2">
        <v>114862</v>
      </c>
      <c r="F542" s="2">
        <v>62754</v>
      </c>
      <c r="G542" s="31"/>
      <c r="H542" s="31"/>
    </row>
    <row r="543" spans="1:8" ht="12.75" customHeight="1" x14ac:dyDescent="0.2">
      <c r="A543" s="69" t="s">
        <v>398</v>
      </c>
      <c r="B543" s="31" t="s">
        <v>8</v>
      </c>
      <c r="C543" s="32">
        <v>5030915</v>
      </c>
      <c r="D543" s="33">
        <v>41</v>
      </c>
      <c r="E543" s="2">
        <v>1112818</v>
      </c>
      <c r="F543" s="2">
        <v>926730</v>
      </c>
      <c r="G543" s="31">
        <v>12</v>
      </c>
      <c r="H543" s="31" t="s">
        <v>11</v>
      </c>
    </row>
    <row r="544" spans="1:8" ht="12.75" customHeight="1" x14ac:dyDescent="0.2">
      <c r="A544" s="30" t="s">
        <v>378</v>
      </c>
      <c r="B544" s="31" t="s">
        <v>7</v>
      </c>
      <c r="C544" s="32">
        <v>400435</v>
      </c>
      <c r="D544" s="33">
        <v>44.712349725136683</v>
      </c>
      <c r="E544" s="2">
        <v>125217</v>
      </c>
      <c r="F544" s="2">
        <v>41623</v>
      </c>
      <c r="G544" s="31"/>
      <c r="H544" s="31"/>
    </row>
    <row r="545" spans="1:8" ht="12.75" customHeight="1" x14ac:dyDescent="0.2">
      <c r="A545" s="30"/>
      <c r="B545" s="31" t="s">
        <v>8</v>
      </c>
      <c r="C545" s="32">
        <v>5030915</v>
      </c>
      <c r="D545" s="33">
        <v>40.4</v>
      </c>
      <c r="E545" s="2">
        <v>1307237</v>
      </c>
      <c r="F545" s="2">
        <v>618664</v>
      </c>
      <c r="G545" s="31">
        <v>23</v>
      </c>
      <c r="H545" s="31" t="s">
        <v>11</v>
      </c>
    </row>
    <row r="546" spans="1:8" ht="12.75" customHeight="1" x14ac:dyDescent="0.2">
      <c r="A546" s="56">
        <v>40146</v>
      </c>
      <c r="B546" s="31"/>
      <c r="C546" s="32"/>
      <c r="D546" s="33"/>
      <c r="E546" s="33"/>
      <c r="F546" s="33"/>
      <c r="G546" s="31"/>
      <c r="H546" s="31"/>
    </row>
    <row r="547" spans="1:8" ht="12.75" customHeight="1" x14ac:dyDescent="0.2">
      <c r="A547" s="30" t="s">
        <v>397</v>
      </c>
      <c r="B547" s="31" t="s">
        <v>7</v>
      </c>
      <c r="C547" s="32">
        <v>401595</v>
      </c>
      <c r="D547" s="33">
        <v>52.388102441514462</v>
      </c>
      <c r="E547" s="2">
        <v>122812</v>
      </c>
      <c r="F547" s="2">
        <v>68413</v>
      </c>
      <c r="G547" s="31"/>
      <c r="H547" s="31"/>
    </row>
    <row r="548" spans="1:8" ht="12.75" customHeight="1" x14ac:dyDescent="0.2">
      <c r="A548" s="69" t="s">
        <v>396</v>
      </c>
      <c r="B548" s="31" t="s">
        <v>8</v>
      </c>
      <c r="C548" s="32">
        <v>5039676</v>
      </c>
      <c r="D548" s="33">
        <v>49.5</v>
      </c>
      <c r="E548" s="2">
        <v>1609682</v>
      </c>
      <c r="F548" s="2">
        <v>867113</v>
      </c>
      <c r="G548" s="31">
        <v>23</v>
      </c>
      <c r="H548" s="31" t="s">
        <v>11</v>
      </c>
    </row>
    <row r="549" spans="1:8" ht="12.75" customHeight="1" x14ac:dyDescent="0.2">
      <c r="A549" s="30" t="s">
        <v>550</v>
      </c>
      <c r="B549" s="31" t="s">
        <v>7</v>
      </c>
      <c r="C549" s="32">
        <v>401595</v>
      </c>
      <c r="D549" s="33">
        <v>52.70110434641866</v>
      </c>
      <c r="E549" s="2">
        <v>83909</v>
      </c>
      <c r="F549" s="2">
        <v>123148</v>
      </c>
      <c r="G549" s="31"/>
      <c r="H549" s="31"/>
    </row>
    <row r="550" spans="1:8" ht="12.75" customHeight="1" x14ac:dyDescent="0.2">
      <c r="B550" s="31" t="s">
        <v>8</v>
      </c>
      <c r="C550" s="32">
        <v>5039676</v>
      </c>
      <c r="D550" s="33">
        <v>52.7</v>
      </c>
      <c r="E550" s="2">
        <v>837156</v>
      </c>
      <c r="F550" s="2">
        <v>1798132</v>
      </c>
      <c r="G550" s="31">
        <v>0</v>
      </c>
      <c r="H550" s="31" t="s">
        <v>9</v>
      </c>
    </row>
    <row r="551" spans="1:8" ht="12.75" customHeight="1" x14ac:dyDescent="0.2">
      <c r="A551" s="30" t="s">
        <v>551</v>
      </c>
      <c r="B551" s="31" t="s">
        <v>7</v>
      </c>
      <c r="C551" s="32">
        <v>401595</v>
      </c>
      <c r="D551" s="33">
        <v>52.799711151782269</v>
      </c>
      <c r="E551" s="2">
        <v>97653</v>
      </c>
      <c r="F551" s="2">
        <v>110504</v>
      </c>
      <c r="G551" s="31"/>
      <c r="H551" s="31"/>
    </row>
    <row r="552" spans="1:8" ht="12.75" customHeight="1" x14ac:dyDescent="0.2">
      <c r="A552" s="30"/>
      <c r="B552" s="31" t="s">
        <v>8</v>
      </c>
      <c r="C552" s="32">
        <v>5039676</v>
      </c>
      <c r="D552" s="33">
        <v>53.4</v>
      </c>
      <c r="E552" s="2">
        <v>1535010</v>
      </c>
      <c r="F552" s="2">
        <v>1134440</v>
      </c>
      <c r="G552" s="31" t="s">
        <v>416</v>
      </c>
      <c r="H552" s="31" t="s">
        <v>11</v>
      </c>
    </row>
    <row r="553" spans="1:8" ht="12.75" customHeight="1" x14ac:dyDescent="0.2">
      <c r="A553" s="30"/>
      <c r="B553" s="31"/>
      <c r="C553" s="32"/>
      <c r="D553" s="33"/>
      <c r="E553" s="33"/>
      <c r="F553" s="33"/>
      <c r="G553" s="31"/>
      <c r="H553" s="31"/>
    </row>
    <row r="554" spans="1:8" ht="12.75" customHeight="1" x14ac:dyDescent="0.2">
      <c r="A554" s="56">
        <v>40244</v>
      </c>
      <c r="B554" s="31"/>
      <c r="C554" s="32"/>
      <c r="D554" s="33"/>
      <c r="E554" s="6"/>
      <c r="F554" s="6"/>
      <c r="G554" s="31"/>
      <c r="H554" s="31"/>
    </row>
    <row r="555" spans="1:8" ht="12.75" customHeight="1" x14ac:dyDescent="0.2">
      <c r="A555" s="30" t="s">
        <v>318</v>
      </c>
      <c r="B555" s="31" t="s">
        <v>7</v>
      </c>
      <c r="C555" s="32">
        <v>402587</v>
      </c>
      <c r="D555" s="33">
        <v>50.1</v>
      </c>
      <c r="E555" s="2">
        <v>171398</v>
      </c>
      <c r="F555" s="2">
        <v>24298</v>
      </c>
      <c r="G555" s="31"/>
    </row>
    <row r="556" spans="1:8" ht="12.75" customHeight="1" x14ac:dyDescent="0.2">
      <c r="A556" s="30"/>
      <c r="B556" s="31" t="s">
        <v>8</v>
      </c>
      <c r="C556" s="32">
        <v>5051169</v>
      </c>
      <c r="D556" s="33">
        <v>45.4</v>
      </c>
      <c r="E556" s="2">
        <v>1708488</v>
      </c>
      <c r="F556" s="2">
        <v>504167</v>
      </c>
      <c r="G556" s="31">
        <v>23</v>
      </c>
      <c r="H556" s="31" t="s">
        <v>11</v>
      </c>
    </row>
    <row r="557" spans="1:8" ht="12.75" customHeight="1" x14ac:dyDescent="0.2">
      <c r="A557" s="30" t="s">
        <v>320</v>
      </c>
      <c r="B557" s="31" t="s">
        <v>7</v>
      </c>
      <c r="C557" s="32">
        <v>402587</v>
      </c>
      <c r="D557" s="33">
        <v>50.32</v>
      </c>
      <c r="E557" s="2">
        <v>43850</v>
      </c>
      <c r="F557" s="2">
        <v>154806</v>
      </c>
      <c r="G557" s="31"/>
    </row>
    <row r="558" spans="1:8" ht="12.75" customHeight="1" x14ac:dyDescent="0.2">
      <c r="A558" s="69" t="s">
        <v>466</v>
      </c>
      <c r="B558" s="31" t="s">
        <v>8</v>
      </c>
      <c r="C558" s="32">
        <v>5051169</v>
      </c>
      <c r="D558" s="33">
        <v>45.8</v>
      </c>
      <c r="E558" s="2">
        <v>671731</v>
      </c>
      <c r="F558" s="2">
        <v>1605141</v>
      </c>
      <c r="G558" s="31">
        <v>0</v>
      </c>
      <c r="H558" s="31" t="s">
        <v>9</v>
      </c>
    </row>
    <row r="559" spans="1:8" ht="12.75" customHeight="1" x14ac:dyDescent="0.2">
      <c r="A559" s="30"/>
      <c r="B559" s="31"/>
      <c r="C559" s="32"/>
      <c r="D559" s="33"/>
      <c r="E559" s="2"/>
      <c r="F559" s="2"/>
      <c r="G559" s="31"/>
      <c r="H559" s="31"/>
    </row>
    <row r="560" spans="1:8" ht="12.75" customHeight="1" x14ac:dyDescent="0.2">
      <c r="A560" s="30" t="s">
        <v>319</v>
      </c>
      <c r="B560" s="31" t="s">
        <v>7</v>
      </c>
      <c r="C560" s="32">
        <v>402587</v>
      </c>
      <c r="D560" s="33">
        <v>50.29</v>
      </c>
      <c r="E560" s="2">
        <v>44648</v>
      </c>
      <c r="F560" s="2">
        <v>153426</v>
      </c>
      <c r="G560" s="31"/>
    </row>
    <row r="561" spans="1:8" ht="12.75" customHeight="1" x14ac:dyDescent="0.2">
      <c r="A561" s="30"/>
      <c r="B561" s="31" t="s">
        <v>8</v>
      </c>
      <c r="C561" s="32">
        <v>5051169</v>
      </c>
      <c r="D561" s="33">
        <v>45.8</v>
      </c>
      <c r="E561" s="2">
        <v>617299</v>
      </c>
      <c r="F561" s="2">
        <v>1645643</v>
      </c>
      <c r="G561" s="31" t="str">
        <f>"(0)"</f>
        <v>(0)</v>
      </c>
      <c r="H561" s="31" t="s">
        <v>9</v>
      </c>
    </row>
    <row r="562" spans="1:8" ht="12.75" customHeight="1" x14ac:dyDescent="0.2">
      <c r="A562" s="30"/>
      <c r="B562" s="31"/>
      <c r="C562" s="32"/>
      <c r="D562" s="33"/>
      <c r="E562" s="33"/>
      <c r="F562" s="33"/>
      <c r="G562" s="31"/>
      <c r="H562" s="31"/>
    </row>
    <row r="563" spans="1:8" ht="12.75" customHeight="1" x14ac:dyDescent="0.2">
      <c r="A563" s="56">
        <v>40447</v>
      </c>
      <c r="B563" s="31"/>
      <c r="C563" s="32"/>
      <c r="D563" s="33"/>
      <c r="E563" s="33"/>
      <c r="F563" s="33"/>
      <c r="G563" s="31"/>
      <c r="H563" s="31"/>
    </row>
    <row r="564" spans="1:8" ht="12.75" customHeight="1" x14ac:dyDescent="0.2">
      <c r="A564" s="30" t="s">
        <v>399</v>
      </c>
      <c r="B564" s="31" t="s">
        <v>7</v>
      </c>
      <c r="C564" s="32">
        <v>406468</v>
      </c>
      <c r="D564" s="33">
        <v>41.5</v>
      </c>
      <c r="E564" s="2">
        <v>73887</v>
      </c>
      <c r="F564" s="2">
        <v>92598</v>
      </c>
      <c r="G564" s="31"/>
      <c r="H564" s="31"/>
    </row>
    <row r="565" spans="1:8" ht="12.75" customHeight="1" x14ac:dyDescent="0.2">
      <c r="A565" s="69" t="s">
        <v>467</v>
      </c>
      <c r="B565" s="31" t="s">
        <v>8</v>
      </c>
      <c r="C565" s="32">
        <v>5077180</v>
      </c>
      <c r="D565" s="33">
        <v>35.799999999999997</v>
      </c>
      <c r="E565" s="2">
        <v>958913</v>
      </c>
      <c r="F565" s="2">
        <v>836101</v>
      </c>
      <c r="G565" s="33" t="s">
        <v>459</v>
      </c>
      <c r="H565" s="31" t="s">
        <v>11</v>
      </c>
    </row>
    <row r="566" spans="1:8" ht="12.75" customHeight="1" x14ac:dyDescent="0.2">
      <c r="A566" s="30"/>
      <c r="B566" s="31"/>
      <c r="C566" s="32"/>
      <c r="D566" s="33"/>
      <c r="E566" s="33"/>
      <c r="F566" s="6"/>
      <c r="G566" s="33"/>
      <c r="H566" s="31"/>
    </row>
    <row r="567" spans="1:8" ht="12.75" customHeight="1" x14ac:dyDescent="0.2">
      <c r="A567" s="56">
        <v>40510</v>
      </c>
      <c r="B567" s="31"/>
      <c r="C567" s="32"/>
      <c r="D567" s="33"/>
      <c r="E567" s="33"/>
      <c r="F567" s="6"/>
      <c r="G567" s="33"/>
      <c r="H567" s="31"/>
    </row>
    <row r="568" spans="1:8" ht="12.75" customHeight="1" x14ac:dyDescent="0.2">
      <c r="A568" s="30" t="s">
        <v>400</v>
      </c>
      <c r="B568" s="54" t="s">
        <v>7</v>
      </c>
      <c r="C568" s="32">
        <v>406379</v>
      </c>
      <c r="D568" s="33">
        <v>51.9</v>
      </c>
      <c r="E568" s="2">
        <v>86568</v>
      </c>
      <c r="F568" s="2">
        <v>120552</v>
      </c>
      <c r="G568" s="33"/>
      <c r="H568" s="31"/>
    </row>
    <row r="569" spans="1:8" ht="12.75" customHeight="1" x14ac:dyDescent="0.2">
      <c r="A569" s="69" t="s">
        <v>468</v>
      </c>
      <c r="B569" s="54" t="s">
        <v>8</v>
      </c>
      <c r="C569" s="32">
        <v>5084053</v>
      </c>
      <c r="D569" s="33">
        <v>52.9</v>
      </c>
      <c r="E569" s="2">
        <v>1397923</v>
      </c>
      <c r="F569" s="2">
        <v>1243942</v>
      </c>
      <c r="G569" s="33" t="s">
        <v>428</v>
      </c>
      <c r="H569" s="31" t="s">
        <v>11</v>
      </c>
    </row>
    <row r="570" spans="1:8" ht="3.95" customHeight="1" x14ac:dyDescent="0.2">
      <c r="A570" s="30"/>
      <c r="B570" s="54"/>
      <c r="C570" s="32"/>
      <c r="D570" s="33"/>
      <c r="E570" s="2"/>
      <c r="F570" s="2"/>
      <c r="G570" s="33"/>
      <c r="H570" s="31"/>
    </row>
    <row r="571" spans="1:8" ht="12.75" customHeight="1" x14ac:dyDescent="0.2">
      <c r="A571" s="69" t="s">
        <v>469</v>
      </c>
      <c r="B571" s="54" t="s">
        <v>7</v>
      </c>
      <c r="C571" s="32">
        <v>406379</v>
      </c>
      <c r="D571" s="33">
        <v>51.9</v>
      </c>
      <c r="E571" s="2">
        <v>87152</v>
      </c>
      <c r="F571" s="2">
        <v>117224</v>
      </c>
      <c r="G571" s="33"/>
      <c r="H571" s="31"/>
    </row>
    <row r="572" spans="1:8" ht="12.75" customHeight="1" x14ac:dyDescent="0.2">
      <c r="A572" s="30"/>
      <c r="B572" s="54" t="s">
        <v>8</v>
      </c>
      <c r="C572" s="32">
        <v>5084053</v>
      </c>
      <c r="D572" s="33">
        <v>52.9</v>
      </c>
      <c r="E572" s="2">
        <v>1189269</v>
      </c>
      <c r="F572" s="2">
        <v>1407830</v>
      </c>
      <c r="G572" s="66">
        <v>0</v>
      </c>
      <c r="H572" s="31" t="s">
        <v>9</v>
      </c>
    </row>
    <row r="573" spans="1:8" ht="12.75" customHeight="1" x14ac:dyDescent="0.2">
      <c r="A573" s="30"/>
      <c r="B573" s="54"/>
      <c r="C573" s="32"/>
      <c r="D573" s="33"/>
      <c r="E573" s="2"/>
      <c r="F573" s="2"/>
      <c r="G573" s="66"/>
      <c r="H573" s="31"/>
    </row>
    <row r="574" spans="1:8" ht="12.75" customHeight="1" x14ac:dyDescent="0.2">
      <c r="A574" s="30" t="s">
        <v>401</v>
      </c>
      <c r="B574" s="54" t="s">
        <v>7</v>
      </c>
      <c r="C574" s="32">
        <v>406379</v>
      </c>
      <c r="D574" s="33">
        <v>51.6</v>
      </c>
      <c r="E574" s="2">
        <v>95208</v>
      </c>
      <c r="F574" s="2">
        <v>108173</v>
      </c>
      <c r="G574" s="33"/>
      <c r="H574" s="31"/>
    </row>
    <row r="575" spans="1:8" ht="12.75" customHeight="1" x14ac:dyDescent="0.2">
      <c r="A575" s="69" t="s">
        <v>470</v>
      </c>
      <c r="B575" s="54" t="s">
        <v>8</v>
      </c>
      <c r="C575" s="32">
        <v>5084053</v>
      </c>
      <c r="D575" s="33">
        <v>52.4</v>
      </c>
      <c r="E575" s="2">
        <v>1073229</v>
      </c>
      <c r="F575" s="2">
        <v>1510589</v>
      </c>
      <c r="G575" s="33" t="s">
        <v>419</v>
      </c>
      <c r="H575" s="31" t="s">
        <v>9</v>
      </c>
    </row>
    <row r="576" spans="1:8" ht="12.75" customHeight="1" x14ac:dyDescent="0.2">
      <c r="A576" s="30"/>
      <c r="B576" s="54"/>
      <c r="C576" s="32"/>
      <c r="D576" s="33"/>
      <c r="E576" s="33"/>
      <c r="F576" s="67"/>
      <c r="G576" s="33"/>
      <c r="H576" s="31"/>
    </row>
    <row r="577" spans="1:8" ht="12.75" customHeight="1" x14ac:dyDescent="0.2">
      <c r="A577" s="56">
        <v>40587</v>
      </c>
      <c r="B577" s="54"/>
      <c r="C577" s="32"/>
      <c r="D577" s="33"/>
      <c r="E577" s="33"/>
      <c r="F577" s="67"/>
      <c r="G577" s="33"/>
      <c r="H577" s="31"/>
    </row>
    <row r="578" spans="1:8" ht="12.75" customHeight="1" x14ac:dyDescent="0.2">
      <c r="A578" s="30" t="s">
        <v>403</v>
      </c>
      <c r="B578" s="54" t="s">
        <v>7</v>
      </c>
      <c r="C578" s="32">
        <v>407150</v>
      </c>
      <c r="D578" s="33">
        <v>49.4</v>
      </c>
      <c r="E578" s="2">
        <v>107098</v>
      </c>
      <c r="F578" s="2">
        <v>92354</v>
      </c>
      <c r="G578" s="33"/>
      <c r="H578" s="31"/>
    </row>
    <row r="579" spans="1:8" ht="12.75" customHeight="1" x14ac:dyDescent="0.2">
      <c r="A579" s="69" t="s">
        <v>471</v>
      </c>
      <c r="B579" s="54" t="s">
        <v>8</v>
      </c>
      <c r="C579" s="32">
        <v>5091652</v>
      </c>
      <c r="D579" s="33">
        <v>49.1</v>
      </c>
      <c r="E579" s="2">
        <v>1083312</v>
      </c>
      <c r="F579" s="2">
        <v>1395812</v>
      </c>
      <c r="G579" s="33" t="s">
        <v>426</v>
      </c>
      <c r="H579" s="31" t="s">
        <v>9</v>
      </c>
    </row>
    <row r="580" spans="1:8" ht="12.75" customHeight="1" x14ac:dyDescent="0.2">
      <c r="A580" s="30"/>
      <c r="B580" s="54"/>
      <c r="C580" s="32"/>
      <c r="D580" s="33"/>
      <c r="E580" s="33"/>
      <c r="F580" s="67"/>
      <c r="G580" s="33"/>
      <c r="H580" s="31"/>
    </row>
    <row r="581" spans="1:8" ht="12.75" customHeight="1" x14ac:dyDescent="0.2">
      <c r="A581" s="56">
        <v>40979</v>
      </c>
      <c r="B581" s="54"/>
      <c r="C581" s="32"/>
      <c r="D581" s="33"/>
      <c r="E581" s="33"/>
      <c r="F581" s="67"/>
      <c r="G581" s="33"/>
      <c r="H581" s="31"/>
    </row>
    <row r="582" spans="1:8" ht="12.75" customHeight="1" x14ac:dyDescent="0.2">
      <c r="A582" s="30" t="s">
        <v>522</v>
      </c>
      <c r="B582" s="54" t="s">
        <v>7</v>
      </c>
      <c r="C582" s="32">
        <v>412036</v>
      </c>
      <c r="D582" s="33">
        <v>51.862944014600671</v>
      </c>
      <c r="E582" s="2">
        <v>110157</v>
      </c>
      <c r="F582" s="2">
        <v>99175</v>
      </c>
      <c r="G582" s="33"/>
      <c r="H582" s="31"/>
    </row>
    <row r="583" spans="1:8" ht="12.75" customHeight="1" x14ac:dyDescent="0.2">
      <c r="A583" s="69" t="s">
        <v>552</v>
      </c>
      <c r="B583" s="54" t="s">
        <v>8</v>
      </c>
      <c r="C583" s="32">
        <v>5139055</v>
      </c>
      <c r="D583" s="33">
        <v>45.182450859156006</v>
      </c>
      <c r="E583" s="2">
        <v>1152598</v>
      </c>
      <c r="F583" s="2">
        <v>1123802</v>
      </c>
      <c r="G583" s="33" t="s">
        <v>429</v>
      </c>
      <c r="H583" s="31" t="s">
        <v>11</v>
      </c>
    </row>
    <row r="584" spans="1:8" ht="12.75" customHeight="1" x14ac:dyDescent="0.2">
      <c r="A584" s="30"/>
      <c r="B584" s="54"/>
      <c r="C584" s="32"/>
      <c r="D584" s="33"/>
      <c r="E584" s="2"/>
      <c r="F584" s="2"/>
      <c r="G584" s="33"/>
      <c r="H584" s="31"/>
    </row>
    <row r="585" spans="1:8" ht="12.75" customHeight="1" x14ac:dyDescent="0.2">
      <c r="A585" s="30" t="s">
        <v>412</v>
      </c>
      <c r="B585" s="54" t="s">
        <v>7</v>
      </c>
      <c r="C585" s="32">
        <v>412036</v>
      </c>
      <c r="D585" s="33">
        <v>51.653981690920212</v>
      </c>
      <c r="E585" s="2">
        <v>103356</v>
      </c>
      <c r="F585" s="2">
        <v>99956</v>
      </c>
      <c r="G585" s="33"/>
      <c r="H585" s="31"/>
    </row>
    <row r="586" spans="1:8" ht="12.75" customHeight="1" x14ac:dyDescent="0.2">
      <c r="A586" s="30"/>
      <c r="B586" s="54" t="s">
        <v>8</v>
      </c>
      <c r="C586" s="32">
        <v>5139055</v>
      </c>
      <c r="D586" s="33">
        <v>44.987317707243839</v>
      </c>
      <c r="E586" s="2">
        <v>980273</v>
      </c>
      <c r="F586" s="2">
        <v>1237825</v>
      </c>
      <c r="G586" s="33" t="s">
        <v>421</v>
      </c>
      <c r="H586" s="31" t="s">
        <v>9</v>
      </c>
    </row>
    <row r="587" spans="1:8" ht="12.75" customHeight="1" x14ac:dyDescent="0.2">
      <c r="A587" s="30"/>
      <c r="B587" s="54"/>
      <c r="C587" s="32"/>
      <c r="D587" s="33"/>
      <c r="E587" s="2"/>
      <c r="F587" s="2"/>
      <c r="G587" s="33"/>
      <c r="H587" s="31"/>
    </row>
    <row r="588" spans="1:8" ht="12.75" customHeight="1" x14ac:dyDescent="0.2">
      <c r="A588" s="30" t="s">
        <v>413</v>
      </c>
      <c r="B588" s="54" t="s">
        <v>7</v>
      </c>
      <c r="C588" s="32">
        <v>412036</v>
      </c>
      <c r="D588" s="33">
        <v>51.895222747526923</v>
      </c>
      <c r="E588" s="2">
        <v>86735</v>
      </c>
      <c r="F588" s="2">
        <v>124193</v>
      </c>
      <c r="G588" s="33"/>
      <c r="H588" s="31"/>
    </row>
    <row r="589" spans="1:8" ht="12.75" customHeight="1" x14ac:dyDescent="0.2">
      <c r="A589" s="30"/>
      <c r="B589" s="54" t="s">
        <v>8</v>
      </c>
      <c r="C589" s="32">
        <v>5139055</v>
      </c>
      <c r="D589" s="33">
        <v>45.417007601592118</v>
      </c>
      <c r="E589" s="2">
        <v>771717</v>
      </c>
      <c r="F589" s="2">
        <v>1531986</v>
      </c>
      <c r="G589" s="66">
        <v>0</v>
      </c>
      <c r="H589" s="31" t="s">
        <v>9</v>
      </c>
    </row>
    <row r="590" spans="1:8" ht="12.75" customHeight="1" x14ac:dyDescent="0.2">
      <c r="A590" s="30"/>
      <c r="B590" s="54"/>
      <c r="C590" s="32"/>
      <c r="D590" s="33"/>
      <c r="E590" s="2"/>
      <c r="F590" s="2"/>
      <c r="G590" s="33"/>
      <c r="H590" s="31"/>
    </row>
    <row r="591" spans="1:8" ht="12.75" customHeight="1" x14ac:dyDescent="0.2">
      <c r="A591" s="30" t="s">
        <v>435</v>
      </c>
      <c r="B591" s="54" t="s">
        <v>7</v>
      </c>
      <c r="C591" s="32">
        <v>412036</v>
      </c>
      <c r="D591" s="33">
        <v>51.527051034375638</v>
      </c>
      <c r="E591" s="2">
        <v>192984</v>
      </c>
      <c r="F591" s="2">
        <v>11619</v>
      </c>
      <c r="G591" s="33"/>
      <c r="H591" s="31"/>
    </row>
    <row r="592" spans="1:8" ht="12.75" customHeight="1" x14ac:dyDescent="0.2">
      <c r="A592" s="69" t="s">
        <v>414</v>
      </c>
      <c r="B592" s="54" t="s">
        <v>8</v>
      </c>
      <c r="C592" s="32">
        <v>5139055</v>
      </c>
      <c r="D592" s="33">
        <v>44.766362687303399</v>
      </c>
      <c r="E592" s="2">
        <v>1916182</v>
      </c>
      <c r="F592" s="2">
        <v>284108</v>
      </c>
      <c r="G592" s="66">
        <v>23</v>
      </c>
      <c r="H592" s="31" t="s">
        <v>11</v>
      </c>
    </row>
    <row r="593" spans="1:8" ht="12.75" customHeight="1" x14ac:dyDescent="0.2">
      <c r="A593" s="30"/>
      <c r="B593" s="54"/>
      <c r="C593" s="32"/>
      <c r="D593" s="33"/>
      <c r="E593" s="2"/>
      <c r="F593" s="2"/>
      <c r="G593" s="33"/>
      <c r="H593" s="31"/>
    </row>
    <row r="594" spans="1:8" ht="12.75" customHeight="1" x14ac:dyDescent="0.2">
      <c r="A594" s="30" t="s">
        <v>415</v>
      </c>
      <c r="B594" s="54" t="s">
        <v>7</v>
      </c>
      <c r="C594" s="32">
        <v>412036</v>
      </c>
      <c r="D594" s="33">
        <v>51.651312021279701</v>
      </c>
      <c r="E594" s="2">
        <v>120128</v>
      </c>
      <c r="F594" s="2">
        <v>77973</v>
      </c>
      <c r="G594" s="33"/>
      <c r="H594" s="31"/>
    </row>
    <row r="595" spans="1:8" ht="12.75" customHeight="1" x14ac:dyDescent="0.2">
      <c r="A595" s="30"/>
      <c r="B595" s="54" t="s">
        <v>8</v>
      </c>
      <c r="C595" s="32">
        <v>5139055</v>
      </c>
      <c r="D595" s="33">
        <v>44.857254884409677</v>
      </c>
      <c r="E595" s="2">
        <v>966633</v>
      </c>
      <c r="F595" s="2">
        <v>1234222</v>
      </c>
      <c r="G595" s="74" t="s">
        <v>97</v>
      </c>
      <c r="H595" s="31" t="s">
        <v>9</v>
      </c>
    </row>
    <row r="596" spans="1:8" ht="12.75" customHeight="1" x14ac:dyDescent="0.2">
      <c r="A596" s="30"/>
      <c r="B596" s="54"/>
      <c r="C596" s="32"/>
      <c r="D596" s="33"/>
      <c r="E596" s="33"/>
      <c r="F596" s="67"/>
      <c r="G596" s="33"/>
      <c r="H596" s="31"/>
    </row>
    <row r="597" spans="1:8" ht="12.75" customHeight="1" x14ac:dyDescent="0.2">
      <c r="A597" s="56" t="s">
        <v>430</v>
      </c>
      <c r="B597" s="54"/>
      <c r="C597" s="32"/>
      <c r="D597" s="33"/>
      <c r="E597" s="33"/>
      <c r="F597" s="67"/>
      <c r="G597" s="33"/>
      <c r="H597" s="31"/>
    </row>
    <row r="598" spans="1:8" ht="12.75" customHeight="1" x14ac:dyDescent="0.2">
      <c r="A598" s="34" t="s">
        <v>553</v>
      </c>
      <c r="B598" s="32" t="s">
        <v>7</v>
      </c>
      <c r="C598" s="32">
        <v>412672</v>
      </c>
      <c r="D598" s="33">
        <v>43.081430288461533</v>
      </c>
      <c r="E598" s="2">
        <v>65558</v>
      </c>
      <c r="F598" s="2">
        <v>105775</v>
      </c>
      <c r="G598" s="31"/>
    </row>
    <row r="599" spans="1:8" ht="12.75" customHeight="1" x14ac:dyDescent="0.2">
      <c r="A599" s="34"/>
      <c r="B599" s="32" t="s">
        <v>8</v>
      </c>
      <c r="C599" s="32">
        <v>5149086</v>
      </c>
      <c r="D599" s="33">
        <v>38.53184817655017</v>
      </c>
      <c r="E599" s="2">
        <v>601449</v>
      </c>
      <c r="F599" s="2">
        <v>1332839</v>
      </c>
      <c r="G599" s="31">
        <v>0</v>
      </c>
      <c r="H599" s="9" t="s">
        <v>9</v>
      </c>
    </row>
    <row r="600" spans="1:8" ht="12.75" customHeight="1" x14ac:dyDescent="0.2">
      <c r="A600" s="34"/>
      <c r="B600" s="32"/>
      <c r="C600" s="32"/>
      <c r="D600" s="33"/>
      <c r="E600" s="2"/>
      <c r="F600" s="2"/>
      <c r="G600" s="31"/>
    </row>
    <row r="601" spans="1:8" ht="12.75" customHeight="1" x14ac:dyDescent="0.2">
      <c r="A601" s="34" t="s">
        <v>523</v>
      </c>
      <c r="B601" s="32" t="s">
        <v>7</v>
      </c>
      <c r="C601" s="32">
        <v>412672</v>
      </c>
      <c r="D601" s="33">
        <v>43.097423619727046</v>
      </c>
      <c r="E601" s="2">
        <v>30535</v>
      </c>
      <c r="F601" s="2">
        <v>142725</v>
      </c>
      <c r="G601" s="31"/>
    </row>
    <row r="602" spans="1:8" ht="12.75" customHeight="1" x14ac:dyDescent="0.2">
      <c r="A602" s="69" t="s">
        <v>554</v>
      </c>
      <c r="B602" s="32" t="s">
        <v>8</v>
      </c>
      <c r="C602" s="32">
        <v>5149086</v>
      </c>
      <c r="D602" s="33">
        <v>38.525361588445016</v>
      </c>
      <c r="E602" s="2">
        <v>480173</v>
      </c>
      <c r="F602" s="2">
        <v>1462659</v>
      </c>
      <c r="G602" s="31">
        <v>0</v>
      </c>
      <c r="H602" s="9" t="s">
        <v>9</v>
      </c>
    </row>
    <row r="603" spans="1:8" ht="12.75" customHeight="1" x14ac:dyDescent="0.2">
      <c r="A603" s="34"/>
      <c r="B603" s="32"/>
      <c r="C603" s="32"/>
      <c r="D603" s="33"/>
      <c r="E603" s="2"/>
      <c r="F603" s="2"/>
      <c r="G603" s="31"/>
    </row>
    <row r="604" spans="1:8" ht="12.75" customHeight="1" x14ac:dyDescent="0.2">
      <c r="A604" s="34" t="s">
        <v>431</v>
      </c>
      <c r="B604" s="32" t="s">
        <v>7</v>
      </c>
      <c r="C604" s="32">
        <v>412672</v>
      </c>
      <c r="D604" s="33">
        <v>43.162608560794041</v>
      </c>
      <c r="E604" s="2">
        <v>15362</v>
      </c>
      <c r="F604" s="2">
        <v>159332</v>
      </c>
      <c r="G604" s="31"/>
    </row>
    <row r="605" spans="1:8" ht="12.75" customHeight="1" x14ac:dyDescent="0.2">
      <c r="A605" s="69" t="s">
        <v>432</v>
      </c>
      <c r="B605" s="32" t="s">
        <v>8</v>
      </c>
      <c r="C605" s="32">
        <v>5149086</v>
      </c>
      <c r="D605" s="33">
        <v>38.652141370332522</v>
      </c>
      <c r="E605" s="2">
        <v>466993</v>
      </c>
      <c r="F605" s="2">
        <v>1482536</v>
      </c>
      <c r="G605" s="31">
        <v>0</v>
      </c>
      <c r="H605" s="9" t="s">
        <v>9</v>
      </c>
    </row>
    <row r="606" spans="1:8" ht="12.75" customHeight="1" x14ac:dyDescent="0.2">
      <c r="A606" s="54"/>
      <c r="B606" s="32"/>
      <c r="C606" s="32"/>
      <c r="D606" s="33"/>
      <c r="E606" s="67"/>
      <c r="F606" s="33"/>
      <c r="G606" s="31"/>
      <c r="H606" s="6"/>
    </row>
    <row r="607" spans="1:8" ht="12.75" customHeight="1" x14ac:dyDescent="0.2">
      <c r="A607" s="56">
        <v>41175</v>
      </c>
      <c r="B607" s="32"/>
      <c r="C607" s="32"/>
      <c r="D607" s="33"/>
      <c r="E607" s="67"/>
      <c r="F607" s="33"/>
      <c r="G607" s="31"/>
      <c r="H607" s="6"/>
    </row>
    <row r="608" spans="1:8" ht="12.75" customHeight="1" x14ac:dyDescent="0.2">
      <c r="A608" s="34" t="s">
        <v>433</v>
      </c>
      <c r="B608" s="32" t="s">
        <v>7</v>
      </c>
      <c r="C608" s="32">
        <v>413590</v>
      </c>
      <c r="D608" s="33">
        <f>162458/C608*100</f>
        <v>39.279963248627872</v>
      </c>
      <c r="E608" s="2">
        <v>119262</v>
      </c>
      <c r="F608" s="2">
        <v>38847</v>
      </c>
      <c r="G608" s="31"/>
    </row>
    <row r="609" spans="1:8" ht="12.75" customHeight="1" x14ac:dyDescent="0.2">
      <c r="A609" s="54"/>
      <c r="B609" s="32" t="s">
        <v>8</v>
      </c>
      <c r="C609" s="76">
        <v>5160811</v>
      </c>
      <c r="D609" s="33">
        <v>42.411124918157242</v>
      </c>
      <c r="E609" s="2">
        <v>1552045</v>
      </c>
      <c r="F609" s="2">
        <v>583231</v>
      </c>
      <c r="G609" s="31">
        <v>23</v>
      </c>
      <c r="H609" s="9" t="s">
        <v>11</v>
      </c>
    </row>
    <row r="610" spans="1:8" ht="12.75" customHeight="1" x14ac:dyDescent="0.2">
      <c r="A610" s="54"/>
      <c r="B610" s="32"/>
      <c r="C610" s="33"/>
      <c r="D610" s="33"/>
      <c r="E610" s="2"/>
      <c r="F610" s="2"/>
      <c r="G610" s="31"/>
      <c r="H610" s="6"/>
    </row>
    <row r="611" spans="1:8" ht="12.75" customHeight="1" x14ac:dyDescent="0.2">
      <c r="A611" s="34" t="s">
        <v>555</v>
      </c>
      <c r="B611" s="32" t="s">
        <v>7</v>
      </c>
      <c r="C611" s="32">
        <v>413590</v>
      </c>
      <c r="D611" s="33">
        <f>162378/C611*100</f>
        <v>39.260620421190069</v>
      </c>
      <c r="E611" s="2">
        <v>56543</v>
      </c>
      <c r="F611" s="2">
        <v>101009</v>
      </c>
      <c r="G611" s="31"/>
    </row>
    <row r="612" spans="1:8" ht="12.75" customHeight="1" x14ac:dyDescent="0.2">
      <c r="A612" s="54"/>
      <c r="B612" s="32" t="s">
        <v>8</v>
      </c>
      <c r="C612" s="76">
        <v>5160811</v>
      </c>
      <c r="D612" s="33">
        <v>42.526785034367663</v>
      </c>
      <c r="E612" s="2">
        <v>1014016</v>
      </c>
      <c r="F612" s="2">
        <v>1125495</v>
      </c>
      <c r="G612" s="31" t="s">
        <v>427</v>
      </c>
      <c r="H612" s="9" t="s">
        <v>9</v>
      </c>
    </row>
    <row r="613" spans="1:8" ht="12.75" customHeight="1" x14ac:dyDescent="0.2">
      <c r="A613" s="54"/>
      <c r="B613" s="32"/>
      <c r="C613" s="33"/>
      <c r="D613" s="33"/>
      <c r="E613" s="2"/>
      <c r="F613" s="2"/>
      <c r="G613" s="31"/>
      <c r="H613" s="6"/>
    </row>
    <row r="614" spans="1:8" ht="12.75" customHeight="1" x14ac:dyDescent="0.2">
      <c r="A614" s="34" t="s">
        <v>556</v>
      </c>
      <c r="B614" s="32" t="s">
        <v>7</v>
      </c>
      <c r="C614" s="32">
        <v>413590</v>
      </c>
      <c r="D614" s="33">
        <f>162601/C614*100</f>
        <v>39.314538552672943</v>
      </c>
      <c r="E614" s="2">
        <v>61032</v>
      </c>
      <c r="F614" s="2">
        <v>98209</v>
      </c>
      <c r="G614" s="31"/>
    </row>
    <row r="615" spans="1:8" ht="12.75" customHeight="1" x14ac:dyDescent="0.2">
      <c r="A615" s="54"/>
      <c r="B615" s="32" t="s">
        <v>8</v>
      </c>
      <c r="C615" s="76">
        <v>5160811</v>
      </c>
      <c r="D615" s="33">
        <v>42.811003929421169</v>
      </c>
      <c r="E615" s="2">
        <v>741205</v>
      </c>
      <c r="F615" s="2">
        <v>1437985</v>
      </c>
      <c r="G615" s="31">
        <v>1</v>
      </c>
      <c r="H615" s="9" t="s">
        <v>9</v>
      </c>
    </row>
    <row r="616" spans="1:8" ht="12.75" customHeight="1" x14ac:dyDescent="0.2">
      <c r="A616" s="56" t="s">
        <v>436</v>
      </c>
      <c r="B616" s="32"/>
      <c r="C616" s="76"/>
      <c r="D616" s="33"/>
      <c r="E616" s="2"/>
      <c r="F616" s="2"/>
      <c r="G616" s="31"/>
    </row>
    <row r="617" spans="1:8" ht="12.75" customHeight="1" x14ac:dyDescent="0.2">
      <c r="A617" s="34" t="s">
        <v>437</v>
      </c>
      <c r="B617" s="76" t="s">
        <v>7</v>
      </c>
      <c r="C617" s="32">
        <v>414265</v>
      </c>
      <c r="D617" s="67">
        <v>26.439115059201239</v>
      </c>
      <c r="E617" s="2">
        <v>94502</v>
      </c>
      <c r="F617" s="2">
        <v>12235</v>
      </c>
      <c r="G617" s="6"/>
      <c r="H617" s="6"/>
    </row>
    <row r="618" spans="1:8" ht="12.75" customHeight="1" x14ac:dyDescent="0.2">
      <c r="A618" s="54"/>
      <c r="B618" s="76" t="s">
        <v>8</v>
      </c>
      <c r="C618" s="32">
        <v>5166732</v>
      </c>
      <c r="D618" s="67">
        <v>27.596360716987064</v>
      </c>
      <c r="E618" s="2">
        <v>946220</v>
      </c>
      <c r="F618" s="2">
        <v>439484</v>
      </c>
      <c r="G618" s="74" t="s">
        <v>438</v>
      </c>
      <c r="H618" s="9" t="s">
        <v>11</v>
      </c>
    </row>
    <row r="619" spans="1:8" ht="12.75" customHeight="1" x14ac:dyDescent="0.2">
      <c r="A619" s="54"/>
      <c r="B619" s="76"/>
      <c r="C619" s="32"/>
      <c r="D619" s="67"/>
      <c r="E619" s="67"/>
      <c r="F619" s="67"/>
      <c r="G619" s="74"/>
    </row>
    <row r="620" spans="1:8" ht="12.75" customHeight="1" x14ac:dyDescent="0.2">
      <c r="A620" s="56" t="s">
        <v>439</v>
      </c>
      <c r="B620" s="76"/>
      <c r="C620" s="32"/>
      <c r="D620" s="67"/>
      <c r="E620" s="67"/>
      <c r="F620" s="67"/>
      <c r="G620" s="74"/>
    </row>
    <row r="621" spans="1:8" ht="12.75" customHeight="1" x14ac:dyDescent="0.2">
      <c r="A621" s="34" t="s">
        <v>440</v>
      </c>
      <c r="B621" s="76" t="s">
        <v>7</v>
      </c>
      <c r="C621" s="32">
        <v>415356</v>
      </c>
      <c r="D621" s="67">
        <v>46.375879968027419</v>
      </c>
      <c r="E621" s="2">
        <v>133881</v>
      </c>
      <c r="F621" s="2">
        <v>55112</v>
      </c>
      <c r="G621" s="74"/>
    </row>
    <row r="622" spans="1:8" ht="12.75" customHeight="1" x14ac:dyDescent="0.2">
      <c r="A622" s="34"/>
      <c r="B622" s="76" t="s">
        <v>8</v>
      </c>
      <c r="C622" s="32">
        <v>5174680</v>
      </c>
      <c r="D622" s="67">
        <v>46.6134137763108</v>
      </c>
      <c r="E622" s="2">
        <v>1283951</v>
      </c>
      <c r="F622" s="2">
        <v>1078531</v>
      </c>
      <c r="G622" s="74" t="s">
        <v>453</v>
      </c>
      <c r="H622" s="9" t="s">
        <v>11</v>
      </c>
    </row>
    <row r="623" spans="1:8" ht="12.75" customHeight="1" x14ac:dyDescent="0.2">
      <c r="A623" s="34"/>
      <c r="B623" s="76"/>
      <c r="C623" s="32"/>
      <c r="D623" s="67"/>
      <c r="E623" s="2"/>
      <c r="F623" s="2"/>
      <c r="G623" s="74"/>
    </row>
    <row r="624" spans="1:8" ht="12.75" customHeight="1" x14ac:dyDescent="0.2">
      <c r="A624" s="34" t="s">
        <v>441</v>
      </c>
      <c r="B624" s="76" t="s">
        <v>7</v>
      </c>
      <c r="C624" s="32">
        <v>415356</v>
      </c>
      <c r="D624" s="67">
        <v>46.414882654879186</v>
      </c>
      <c r="E624" s="2">
        <v>126018</v>
      </c>
      <c r="F624" s="2">
        <v>63420</v>
      </c>
      <c r="G624" s="74"/>
    </row>
    <row r="625" spans="1:8" ht="12.75" customHeight="1" x14ac:dyDescent="0.2">
      <c r="A625" s="34"/>
      <c r="B625" s="76" t="s">
        <v>8</v>
      </c>
      <c r="C625" s="32">
        <v>5174680</v>
      </c>
      <c r="D625" s="67">
        <v>46.743470127621414</v>
      </c>
      <c r="E625" s="2">
        <v>1616184</v>
      </c>
      <c r="F625" s="2">
        <v>761975</v>
      </c>
      <c r="G625" s="77">
        <v>23</v>
      </c>
      <c r="H625" s="9" t="s">
        <v>11</v>
      </c>
    </row>
    <row r="626" spans="1:8" ht="12.75" customHeight="1" x14ac:dyDescent="0.2">
      <c r="A626" s="34"/>
      <c r="B626" s="76"/>
      <c r="C626" s="32"/>
      <c r="D626" s="67"/>
      <c r="E626" s="2"/>
      <c r="F626" s="2"/>
      <c r="G626" s="74"/>
    </row>
    <row r="627" spans="1:8" ht="12.75" customHeight="1" x14ac:dyDescent="0.2">
      <c r="A627" s="34" t="s">
        <v>442</v>
      </c>
      <c r="B627" s="76" t="s">
        <v>7</v>
      </c>
      <c r="C627" s="32">
        <v>415356</v>
      </c>
      <c r="D627" s="67">
        <v>46.387195562360958</v>
      </c>
      <c r="E627" s="2">
        <v>105371</v>
      </c>
      <c r="F627" s="2">
        <v>81299</v>
      </c>
      <c r="G627" s="74"/>
    </row>
    <row r="628" spans="1:8" ht="12.75" customHeight="1" x14ac:dyDescent="0.2">
      <c r="A628" s="69" t="s">
        <v>472</v>
      </c>
      <c r="B628" s="76" t="s">
        <v>8</v>
      </c>
      <c r="C628" s="32">
        <v>5174680</v>
      </c>
      <c r="D628" s="67">
        <v>46.510837385113668</v>
      </c>
      <c r="E628" s="2">
        <v>1476942</v>
      </c>
      <c r="F628" s="2">
        <v>871514</v>
      </c>
      <c r="G628" s="74" t="s">
        <v>454</v>
      </c>
      <c r="H628" s="9" t="s">
        <v>11</v>
      </c>
    </row>
    <row r="629" spans="1:8" ht="12.75" customHeight="1" x14ac:dyDescent="0.2">
      <c r="A629" s="54"/>
      <c r="B629" s="76"/>
      <c r="C629" s="32"/>
      <c r="D629" s="67"/>
      <c r="E629" s="2"/>
      <c r="F629" s="2"/>
      <c r="G629" s="74"/>
    </row>
    <row r="630" spans="1:8" ht="12.75" customHeight="1" x14ac:dyDescent="0.2">
      <c r="A630" s="56" t="s">
        <v>443</v>
      </c>
      <c r="B630" s="76"/>
      <c r="C630" s="32"/>
      <c r="D630" s="67"/>
      <c r="E630" s="2"/>
      <c r="F630" s="2"/>
      <c r="G630" s="74"/>
    </row>
    <row r="631" spans="1:8" ht="12.75" customHeight="1" x14ac:dyDescent="0.2">
      <c r="A631" s="34" t="s">
        <v>524</v>
      </c>
      <c r="B631" s="76" t="s">
        <v>7</v>
      </c>
      <c r="C631" s="32">
        <v>416503</v>
      </c>
      <c r="D631" s="67">
        <v>39.497674686616904</v>
      </c>
      <c r="E631" s="2">
        <v>33304</v>
      </c>
      <c r="F631" s="2">
        <v>129434</v>
      </c>
      <c r="G631" s="74"/>
    </row>
    <row r="632" spans="1:8" ht="12.75" customHeight="1" x14ac:dyDescent="0.2">
      <c r="A632" s="69" t="s">
        <v>557</v>
      </c>
      <c r="B632" s="76" t="s">
        <v>8</v>
      </c>
      <c r="C632" s="32">
        <v>5184426</v>
      </c>
      <c r="D632" s="67">
        <v>39.515734239431708</v>
      </c>
      <c r="E632" s="2">
        <v>480291</v>
      </c>
      <c r="F632" s="2">
        <v>1550080</v>
      </c>
      <c r="G632" s="77">
        <v>0</v>
      </c>
      <c r="H632" s="9" t="s">
        <v>9</v>
      </c>
    </row>
    <row r="633" spans="1:8" ht="12.75" customHeight="1" x14ac:dyDescent="0.2">
      <c r="A633" s="34"/>
      <c r="B633" s="76"/>
      <c r="C633" s="32"/>
      <c r="D633" s="67"/>
      <c r="E633" s="2"/>
      <c r="F633" s="2"/>
      <c r="G633" s="74"/>
    </row>
    <row r="634" spans="1:8" ht="12.75" customHeight="1" x14ac:dyDescent="0.2">
      <c r="A634" s="34" t="s">
        <v>444</v>
      </c>
      <c r="B634" s="76" t="s">
        <v>7</v>
      </c>
      <c r="C634" s="32">
        <v>416503</v>
      </c>
      <c r="D634" s="67">
        <v>39.442212901227606</v>
      </c>
      <c r="E634" s="2">
        <v>113576</v>
      </c>
      <c r="F634" s="2">
        <v>47024</v>
      </c>
      <c r="G634" s="74"/>
    </row>
    <row r="635" spans="1:8" ht="12.75" customHeight="1" x14ac:dyDescent="0.2">
      <c r="A635" s="34"/>
      <c r="B635" s="76" t="s">
        <v>8</v>
      </c>
      <c r="C635" s="32">
        <v>5184426</v>
      </c>
      <c r="D635" s="67">
        <v>39.427547041851881</v>
      </c>
      <c r="E635" s="2">
        <v>1573007</v>
      </c>
      <c r="F635" s="2">
        <v>432174</v>
      </c>
      <c r="G635" s="74" t="s">
        <v>101</v>
      </c>
      <c r="H635" s="9" t="s">
        <v>11</v>
      </c>
    </row>
    <row r="636" spans="1:8" ht="12.75" customHeight="1" x14ac:dyDescent="0.2">
      <c r="A636" s="54"/>
      <c r="B636" s="76"/>
      <c r="C636" s="32"/>
      <c r="D636" s="67"/>
      <c r="E636" s="2"/>
      <c r="F636" s="2"/>
      <c r="G636" s="74"/>
    </row>
    <row r="637" spans="1:8" ht="12.75" customHeight="1" x14ac:dyDescent="0.2">
      <c r="A637" s="56" t="s">
        <v>445</v>
      </c>
      <c r="B637" s="76"/>
      <c r="C637" s="32"/>
      <c r="D637" s="67"/>
      <c r="E637" s="2"/>
      <c r="F637" s="2"/>
      <c r="G637" s="74"/>
    </row>
    <row r="638" spans="1:8" ht="12.75" customHeight="1" x14ac:dyDescent="0.2">
      <c r="A638" s="34" t="s">
        <v>446</v>
      </c>
      <c r="B638" s="76" t="s">
        <v>7</v>
      </c>
      <c r="C638" s="32">
        <v>417213</v>
      </c>
      <c r="D638" s="67">
        <v>46.081977311349355</v>
      </c>
      <c r="E638" s="2">
        <v>63947</v>
      </c>
      <c r="F638" s="2">
        <v>125355</v>
      </c>
      <c r="G638" s="74"/>
    </row>
    <row r="639" spans="1:8" ht="12.75" customHeight="1" x14ac:dyDescent="0.2">
      <c r="A639" s="34"/>
      <c r="B639" s="76" t="s">
        <v>8</v>
      </c>
      <c r="C639" s="32">
        <v>5194150</v>
      </c>
      <c r="D639" s="67">
        <v>46.98624414004216</v>
      </c>
      <c r="E639" s="2">
        <v>644985</v>
      </c>
      <c r="F639" s="2">
        <v>1762811</v>
      </c>
      <c r="G639" s="77">
        <v>0</v>
      </c>
      <c r="H639" s="9" t="s">
        <v>9</v>
      </c>
    </row>
    <row r="640" spans="1:8" ht="12.75" customHeight="1" x14ac:dyDescent="0.2">
      <c r="A640" s="34"/>
      <c r="B640" s="76"/>
      <c r="C640" s="32"/>
      <c r="D640" s="67"/>
      <c r="E640" s="2"/>
      <c r="F640" s="2"/>
      <c r="G640" s="74"/>
    </row>
    <row r="641" spans="1:8" ht="12.75" customHeight="1" x14ac:dyDescent="0.2">
      <c r="A641" s="34" t="s">
        <v>447</v>
      </c>
      <c r="B641" s="76" t="s">
        <v>7</v>
      </c>
      <c r="C641" s="32">
        <v>417213</v>
      </c>
      <c r="D641" s="67">
        <v>45.994012650612518</v>
      </c>
      <c r="E641" s="2">
        <v>137181</v>
      </c>
      <c r="F641" s="2">
        <v>49207</v>
      </c>
      <c r="G641" s="74"/>
    </row>
    <row r="642" spans="1:8" ht="12.75" customHeight="1" x14ac:dyDescent="0.2">
      <c r="A642" s="69" t="s">
        <v>473</v>
      </c>
      <c r="B642" s="76" t="s">
        <v>8</v>
      </c>
      <c r="C642" s="32">
        <v>5194150</v>
      </c>
      <c r="D642" s="67">
        <v>46.763897846615905</v>
      </c>
      <c r="E642" s="2">
        <v>1395607</v>
      </c>
      <c r="F642" s="2">
        <v>968078</v>
      </c>
      <c r="G642" s="74" t="s">
        <v>109</v>
      </c>
      <c r="H642" s="9" t="s">
        <v>11</v>
      </c>
    </row>
    <row r="643" spans="1:8" ht="12.75" customHeight="1" x14ac:dyDescent="0.2">
      <c r="A643" s="34"/>
      <c r="B643" s="76"/>
      <c r="C643" s="32"/>
      <c r="D643" s="67"/>
      <c r="E643" s="2"/>
      <c r="F643" s="2"/>
      <c r="G643" s="74"/>
    </row>
    <row r="644" spans="1:8" ht="12.75" customHeight="1" x14ac:dyDescent="0.2">
      <c r="A644" s="34" t="s">
        <v>448</v>
      </c>
      <c r="B644" s="76" t="s">
        <v>7</v>
      </c>
      <c r="C644" s="32">
        <v>417213</v>
      </c>
      <c r="D644" s="67">
        <v>46.017741537296295</v>
      </c>
      <c r="E644" s="2">
        <v>104113</v>
      </c>
      <c r="F644" s="2">
        <v>84158</v>
      </c>
      <c r="G644" s="74"/>
    </row>
    <row r="645" spans="1:8" ht="12.75" customHeight="1" x14ac:dyDescent="0.2">
      <c r="A645" s="69" t="s">
        <v>474</v>
      </c>
      <c r="B645" s="76" t="s">
        <v>8</v>
      </c>
      <c r="C645" s="32">
        <v>5194150</v>
      </c>
      <c r="D645" s="67">
        <v>46.772522934455111</v>
      </c>
      <c r="E645" s="2">
        <v>1345662</v>
      </c>
      <c r="F645" s="2">
        <v>1025817</v>
      </c>
      <c r="G645" s="74" t="s">
        <v>134</v>
      </c>
      <c r="H645" s="9" t="s">
        <v>11</v>
      </c>
    </row>
    <row r="646" spans="1:8" ht="12.75" customHeight="1" x14ac:dyDescent="0.2">
      <c r="A646" s="54"/>
      <c r="B646" s="76"/>
      <c r="C646" s="32"/>
      <c r="D646" s="67"/>
      <c r="E646" s="2"/>
      <c r="F646" s="2"/>
      <c r="G646" s="74"/>
    </row>
    <row r="647" spans="1:8" ht="12.75" customHeight="1" x14ac:dyDescent="0.2">
      <c r="A647" s="56" t="s">
        <v>449</v>
      </c>
      <c r="B647" s="76"/>
      <c r="C647" s="32"/>
      <c r="D647" s="67"/>
      <c r="E647" s="2"/>
      <c r="F647" s="2"/>
      <c r="G647" s="74"/>
    </row>
    <row r="648" spans="1:8" ht="12.75" customHeight="1" x14ac:dyDescent="0.2">
      <c r="A648" s="34" t="s">
        <v>450</v>
      </c>
      <c r="B648" s="76" t="s">
        <v>7</v>
      </c>
      <c r="C648" s="32">
        <v>417974</v>
      </c>
      <c r="D648" s="67">
        <v>54.402905443879284</v>
      </c>
      <c r="E648" s="2">
        <v>82502</v>
      </c>
      <c r="F648" s="2">
        <v>140709</v>
      </c>
      <c r="G648" s="74"/>
    </row>
    <row r="649" spans="1:8" ht="12.75" customHeight="1" x14ac:dyDescent="0.2">
      <c r="A649" s="34"/>
      <c r="B649" s="76" t="s">
        <v>8</v>
      </c>
      <c r="C649" s="32">
        <v>5203973</v>
      </c>
      <c r="D649" s="67">
        <v>53.633675655119653</v>
      </c>
      <c r="E649" s="2">
        <v>954787</v>
      </c>
      <c r="F649" s="2">
        <v>1796930</v>
      </c>
      <c r="G649" s="77">
        <v>0</v>
      </c>
      <c r="H649" s="9" t="s">
        <v>9</v>
      </c>
    </row>
    <row r="650" spans="1:8" ht="12.75" customHeight="1" x14ac:dyDescent="0.2">
      <c r="A650" s="34"/>
      <c r="B650" s="76"/>
      <c r="C650" s="32"/>
      <c r="D650" s="67"/>
      <c r="E650" s="2"/>
      <c r="F650" s="2"/>
      <c r="G650" s="74"/>
    </row>
    <row r="651" spans="1:8" ht="12.75" customHeight="1" x14ac:dyDescent="0.2">
      <c r="A651" s="34" t="s">
        <v>451</v>
      </c>
      <c r="B651" s="76" t="s">
        <v>7</v>
      </c>
      <c r="C651" s="32">
        <v>417974</v>
      </c>
      <c r="D651" s="67">
        <v>54.375870269442601</v>
      </c>
      <c r="E651" s="2">
        <v>73852</v>
      </c>
      <c r="F651" s="2">
        <v>148692</v>
      </c>
      <c r="G651" s="74"/>
    </row>
    <row r="652" spans="1:8" ht="12.75" customHeight="1" x14ac:dyDescent="0.2">
      <c r="A652" s="34"/>
      <c r="B652" s="32" t="s">
        <v>8</v>
      </c>
      <c r="C652" s="32">
        <v>5203973</v>
      </c>
      <c r="D652" s="33">
        <v>53.588383337115694</v>
      </c>
      <c r="E652" s="2">
        <v>1139670</v>
      </c>
      <c r="F652" s="2">
        <v>1604491</v>
      </c>
      <c r="G652" s="31" t="s">
        <v>418</v>
      </c>
      <c r="H652" s="9" t="s">
        <v>9</v>
      </c>
    </row>
    <row r="653" spans="1:8" ht="12.75" customHeight="1" x14ac:dyDescent="0.2">
      <c r="A653" s="34"/>
      <c r="B653" s="32"/>
      <c r="C653" s="32"/>
      <c r="D653" s="33"/>
      <c r="E653" s="2"/>
      <c r="F653" s="2"/>
      <c r="G653" s="31"/>
    </row>
    <row r="654" spans="1:8" ht="12.75" customHeight="1" x14ac:dyDescent="0.2">
      <c r="A654" s="34" t="s">
        <v>452</v>
      </c>
      <c r="B654" s="32" t="s">
        <v>7</v>
      </c>
      <c r="C654" s="32">
        <v>417974</v>
      </c>
      <c r="D654" s="33">
        <v>54.436639599592318</v>
      </c>
      <c r="E654" s="2">
        <v>81528</v>
      </c>
      <c r="F654" s="2">
        <v>141961</v>
      </c>
      <c r="G654" s="31"/>
      <c r="H654" s="6"/>
    </row>
    <row r="655" spans="1:8" ht="12.75" customHeight="1" x14ac:dyDescent="0.2">
      <c r="A655" s="30"/>
      <c r="B655" s="32" t="s">
        <v>8</v>
      </c>
      <c r="C655" s="32">
        <v>5203973</v>
      </c>
      <c r="D655" s="33">
        <v>53.613863869009307</v>
      </c>
      <c r="E655" s="2">
        <v>1087368</v>
      </c>
      <c r="F655" s="2">
        <v>1662748</v>
      </c>
      <c r="G655" s="33" t="s">
        <v>98</v>
      </c>
      <c r="H655" s="31" t="s">
        <v>9</v>
      </c>
    </row>
    <row r="656" spans="1:8" ht="12.75" customHeight="1" x14ac:dyDescent="0.2">
      <c r="A656" s="30"/>
      <c r="B656" s="32"/>
      <c r="C656" s="32"/>
      <c r="D656" s="33"/>
      <c r="E656" s="33"/>
      <c r="F656" s="67"/>
      <c r="G656" s="33"/>
      <c r="H656" s="31"/>
    </row>
    <row r="657" spans="1:8" ht="12.75" customHeight="1" x14ac:dyDescent="0.2">
      <c r="A657" s="56">
        <v>41679</v>
      </c>
      <c r="B657" s="32"/>
      <c r="C657" s="32"/>
      <c r="D657" s="33"/>
      <c r="E657" s="33"/>
      <c r="F657" s="67"/>
      <c r="G657" s="33"/>
      <c r="H657" s="31"/>
    </row>
    <row r="658" spans="1:8" ht="12.75" customHeight="1" x14ac:dyDescent="0.2">
      <c r="A658" s="30" t="s">
        <v>455</v>
      </c>
      <c r="B658" s="76" t="s">
        <v>7</v>
      </c>
      <c r="C658" s="32">
        <v>419300</v>
      </c>
      <c r="D658" s="33">
        <v>57.926544240400666</v>
      </c>
      <c r="E658" s="2">
        <v>175418</v>
      </c>
      <c r="F658" s="2">
        <v>61631</v>
      </c>
      <c r="G658" s="33"/>
      <c r="H658" s="31"/>
    </row>
    <row r="659" spans="1:8" ht="12.75" customHeight="1" x14ac:dyDescent="0.2">
      <c r="A659" s="69" t="s">
        <v>475</v>
      </c>
      <c r="B659" s="76" t="s">
        <v>8</v>
      </c>
      <c r="C659" s="32">
        <v>5211426</v>
      </c>
      <c r="D659" s="33">
        <v>56.237525007550715</v>
      </c>
      <c r="E659" s="2">
        <v>1776878</v>
      </c>
      <c r="F659" s="2">
        <v>1088176</v>
      </c>
      <c r="G659" s="66">
        <v>22</v>
      </c>
      <c r="H659" s="31" t="s">
        <v>11</v>
      </c>
    </row>
    <row r="660" spans="1:8" ht="12.75" customHeight="1" x14ac:dyDescent="0.2">
      <c r="A660" s="30"/>
      <c r="B660" s="76"/>
      <c r="C660" s="32"/>
      <c r="D660" s="33"/>
      <c r="E660" s="2"/>
      <c r="F660" s="2"/>
      <c r="G660" s="33"/>
      <c r="H660" s="31"/>
    </row>
    <row r="661" spans="1:8" ht="12.75" customHeight="1" x14ac:dyDescent="0.2">
      <c r="A661" s="30" t="s">
        <v>558</v>
      </c>
      <c r="B661" s="76" t="s">
        <v>7</v>
      </c>
      <c r="C661" s="32">
        <v>419300</v>
      </c>
      <c r="D661" s="33">
        <v>58.005723825423324</v>
      </c>
      <c r="E661" s="2">
        <v>26081</v>
      </c>
      <c r="F661" s="2">
        <v>213971</v>
      </c>
      <c r="G661" s="33"/>
      <c r="H661" s="31"/>
    </row>
    <row r="662" spans="1:8" ht="12.75" customHeight="1" x14ac:dyDescent="0.2">
      <c r="A662" s="30"/>
      <c r="B662" s="32" t="s">
        <v>8</v>
      </c>
      <c r="C662" s="32">
        <v>5211426</v>
      </c>
      <c r="D662" s="33">
        <v>56.417706017508451</v>
      </c>
      <c r="E662" s="2">
        <v>873060</v>
      </c>
      <c r="F662" s="2">
        <v>2019549</v>
      </c>
      <c r="G662" s="33" t="s">
        <v>424</v>
      </c>
      <c r="H662" s="31" t="s">
        <v>9</v>
      </c>
    </row>
    <row r="663" spans="1:8" ht="12.75" customHeight="1" x14ac:dyDescent="0.2">
      <c r="A663" s="30"/>
      <c r="B663" s="32"/>
      <c r="C663" s="32"/>
      <c r="D663" s="33"/>
      <c r="E663" s="2"/>
      <c r="F663" s="2"/>
      <c r="G663" s="33"/>
      <c r="H663" s="31"/>
    </row>
    <row r="664" spans="1:8" ht="12.75" customHeight="1" x14ac:dyDescent="0.2">
      <c r="A664" s="30" t="s">
        <v>559</v>
      </c>
      <c r="B664" s="32" t="s">
        <v>7</v>
      </c>
      <c r="C664" s="32">
        <v>419300</v>
      </c>
      <c r="D664" s="33">
        <v>58.030765561650369</v>
      </c>
      <c r="E664" s="2">
        <v>93050</v>
      </c>
      <c r="F664" s="2">
        <v>146227</v>
      </c>
      <c r="G664" s="33"/>
      <c r="H664" s="31"/>
    </row>
    <row r="665" spans="1:8" ht="12.75" customHeight="1" x14ac:dyDescent="0.2">
      <c r="A665" s="30"/>
      <c r="B665" s="32" t="s">
        <v>8</v>
      </c>
      <c r="C665" s="32">
        <v>5211426</v>
      </c>
      <c r="D665" s="33">
        <v>56.571003790517217</v>
      </c>
      <c r="E665" s="2">
        <v>1463854</v>
      </c>
      <c r="F665" s="2">
        <v>1444552</v>
      </c>
      <c r="G665" s="33" t="s">
        <v>460</v>
      </c>
      <c r="H665" s="31" t="s">
        <v>11</v>
      </c>
    </row>
    <row r="666" spans="1:8" ht="12.75" customHeight="1" x14ac:dyDescent="0.2">
      <c r="A666" s="30"/>
      <c r="B666" s="32"/>
      <c r="C666" s="32"/>
      <c r="D666" s="33"/>
      <c r="E666" s="2"/>
      <c r="F666" s="2"/>
      <c r="G666" s="33"/>
      <c r="H666" s="31"/>
    </row>
    <row r="667" spans="1:8" ht="12.75" customHeight="1" x14ac:dyDescent="0.2">
      <c r="A667" s="56">
        <v>41777</v>
      </c>
      <c r="B667" s="32"/>
      <c r="C667" s="32"/>
      <c r="D667" s="33"/>
      <c r="E667" s="2"/>
      <c r="F667" s="2"/>
      <c r="G667" s="33"/>
      <c r="H667" s="31"/>
    </row>
    <row r="668" spans="1:8" ht="12.75" customHeight="1" x14ac:dyDescent="0.2">
      <c r="A668" s="30" t="s">
        <v>456</v>
      </c>
      <c r="B668" s="76" t="s">
        <v>7</v>
      </c>
      <c r="C668" s="32">
        <v>420643</v>
      </c>
      <c r="D668" s="33">
        <v>57.945336068827956</v>
      </c>
      <c r="E668" s="2">
        <v>215751</v>
      </c>
      <c r="F668" s="2">
        <v>20529</v>
      </c>
      <c r="G668" s="66"/>
      <c r="H668" s="31"/>
    </row>
    <row r="669" spans="1:8" ht="12.75" customHeight="1" x14ac:dyDescent="0.2">
      <c r="A669" s="30"/>
      <c r="B669" s="76" t="s">
        <v>8</v>
      </c>
      <c r="C669" s="32">
        <v>5221519</v>
      </c>
      <c r="D669" s="33">
        <v>55.845683985828643</v>
      </c>
      <c r="E669" s="2">
        <v>2480870</v>
      </c>
      <c r="F669" s="2">
        <v>336196</v>
      </c>
      <c r="G669" s="66">
        <v>23</v>
      </c>
      <c r="H669" s="31" t="s">
        <v>11</v>
      </c>
    </row>
    <row r="670" spans="1:8" ht="12.75" customHeight="1" x14ac:dyDescent="0.2">
      <c r="A670" s="6"/>
      <c r="B670" s="76"/>
      <c r="C670" s="32"/>
      <c r="D670" s="33"/>
      <c r="E670" s="2"/>
      <c r="F670" s="2"/>
      <c r="G670" s="66"/>
      <c r="H670" s="31"/>
    </row>
    <row r="671" spans="1:8" ht="12.75" customHeight="1" x14ac:dyDescent="0.2">
      <c r="A671" s="30" t="s">
        <v>525</v>
      </c>
      <c r="B671" s="76" t="s">
        <v>7</v>
      </c>
      <c r="C671" s="32">
        <v>420643</v>
      </c>
      <c r="D671" s="33">
        <v>58.030443868078152</v>
      </c>
      <c r="E671" s="2">
        <v>163034</v>
      </c>
      <c r="F671" s="2">
        <v>74435</v>
      </c>
      <c r="G671" s="66"/>
      <c r="H671" s="31"/>
    </row>
    <row r="672" spans="1:8" ht="12.75" customHeight="1" x14ac:dyDescent="0.2">
      <c r="A672" s="69" t="s">
        <v>560</v>
      </c>
      <c r="B672" s="32" t="s">
        <v>8</v>
      </c>
      <c r="C672" s="32">
        <v>5221519</v>
      </c>
      <c r="D672" s="33">
        <v>56.176354045633076</v>
      </c>
      <c r="E672" s="2">
        <v>1819822</v>
      </c>
      <c r="F672" s="2">
        <v>1044704</v>
      </c>
      <c r="G672" s="66">
        <v>23</v>
      </c>
      <c r="H672" s="31" t="s">
        <v>11</v>
      </c>
    </row>
    <row r="673" spans="1:8" ht="12.75" customHeight="1" x14ac:dyDescent="0.2">
      <c r="A673" s="30"/>
      <c r="B673" s="32"/>
      <c r="C673" s="32"/>
      <c r="D673" s="33"/>
      <c r="E673" s="2"/>
      <c r="F673" s="2"/>
      <c r="G673" s="66"/>
      <c r="H673" s="31"/>
    </row>
    <row r="674" spans="1:8" ht="12.75" customHeight="1" x14ac:dyDescent="0.2">
      <c r="A674" s="30" t="s">
        <v>561</v>
      </c>
      <c r="B674" s="32" t="s">
        <v>7</v>
      </c>
      <c r="C674" s="32">
        <v>420643</v>
      </c>
      <c r="D674" s="33">
        <v>58.082744750298943</v>
      </c>
      <c r="E674" s="2">
        <v>67986</v>
      </c>
      <c r="F674" s="2">
        <v>170908</v>
      </c>
      <c r="G674" s="66"/>
      <c r="H674" s="31"/>
    </row>
    <row r="675" spans="1:8" ht="12.75" customHeight="1" x14ac:dyDescent="0.2">
      <c r="A675" s="69" t="s">
        <v>476</v>
      </c>
      <c r="B675" s="32" t="s">
        <v>8</v>
      </c>
      <c r="C675" s="32">
        <v>5221519</v>
      </c>
      <c r="D675" s="33">
        <v>56.361281075487803</v>
      </c>
      <c r="E675" s="2">
        <v>687571</v>
      </c>
      <c r="F675" s="2">
        <v>2210192</v>
      </c>
      <c r="G675" s="66">
        <v>0</v>
      </c>
      <c r="H675" s="31" t="s">
        <v>9</v>
      </c>
    </row>
    <row r="676" spans="1:8" ht="12.75" customHeight="1" x14ac:dyDescent="0.2">
      <c r="A676" s="30"/>
      <c r="B676" s="32"/>
      <c r="C676" s="32"/>
      <c r="D676" s="33"/>
      <c r="E676" s="2"/>
      <c r="F676" s="2"/>
      <c r="G676" s="66"/>
      <c r="H676" s="31"/>
    </row>
    <row r="677" spans="1:8" ht="12.75" customHeight="1" x14ac:dyDescent="0.2">
      <c r="A677" s="30" t="s">
        <v>457</v>
      </c>
      <c r="B677" s="32" t="s">
        <v>7</v>
      </c>
      <c r="C677" s="32">
        <v>420643</v>
      </c>
      <c r="D677" s="33">
        <v>58.076088274379934</v>
      </c>
      <c r="E677" s="2">
        <v>83126</v>
      </c>
      <c r="F677" s="2">
        <v>155115</v>
      </c>
      <c r="G677" s="66"/>
      <c r="H677" s="31"/>
    </row>
    <row r="678" spans="1:8" ht="12.75" customHeight="1" x14ac:dyDescent="0.2">
      <c r="A678" s="30"/>
      <c r="B678" s="32" t="s">
        <v>8</v>
      </c>
      <c r="C678" s="32">
        <v>5221519</v>
      </c>
      <c r="D678" s="33">
        <v>56.327210530115849</v>
      </c>
      <c r="E678" s="2">
        <v>1345726</v>
      </c>
      <c r="F678" s="2">
        <v>1542761</v>
      </c>
      <c r="G678" s="77" t="s">
        <v>458</v>
      </c>
      <c r="H678" s="31" t="s">
        <v>9</v>
      </c>
    </row>
    <row r="679" spans="1:8" ht="12.75" customHeight="1" x14ac:dyDescent="0.2">
      <c r="A679" s="30"/>
      <c r="B679" s="32"/>
      <c r="C679" s="32"/>
      <c r="D679" s="33"/>
      <c r="E679" s="33"/>
      <c r="F679" s="67"/>
      <c r="G679" s="33"/>
      <c r="H679" s="31"/>
    </row>
    <row r="680" spans="1:8" ht="12.75" customHeight="1" x14ac:dyDescent="0.2">
      <c r="A680" s="56">
        <v>41910</v>
      </c>
      <c r="B680" s="32"/>
      <c r="C680" s="32"/>
      <c r="D680" s="33"/>
      <c r="E680" s="33"/>
      <c r="F680" s="67"/>
      <c r="G680" s="33"/>
      <c r="H680" s="31"/>
    </row>
    <row r="681" spans="1:8" ht="12.75" customHeight="1" x14ac:dyDescent="0.2">
      <c r="A681" s="30" t="s">
        <v>562</v>
      </c>
      <c r="B681" s="32" t="s">
        <v>7</v>
      </c>
      <c r="C681" s="78">
        <v>422782</v>
      </c>
      <c r="D681" s="33">
        <v>52.383970935375679</v>
      </c>
      <c r="E681" s="2">
        <v>67814</v>
      </c>
      <c r="F681" s="2">
        <v>145042</v>
      </c>
      <c r="G681" s="33"/>
      <c r="H681" s="31"/>
    </row>
    <row r="682" spans="1:8" ht="12.75" customHeight="1" x14ac:dyDescent="0.2">
      <c r="A682" s="30"/>
      <c r="B682" s="32" t="s">
        <v>8</v>
      </c>
      <c r="C682" s="32">
        <v>5240533</v>
      </c>
      <c r="D682" s="33">
        <v>46.957227442323138</v>
      </c>
      <c r="E682" s="2">
        <v>684563</v>
      </c>
      <c r="F682" s="2">
        <v>1718827</v>
      </c>
      <c r="G682" s="66">
        <v>0</v>
      </c>
      <c r="H682" s="31" t="s">
        <v>9</v>
      </c>
    </row>
    <row r="683" spans="1:8" ht="12.75" customHeight="1" x14ac:dyDescent="0.2">
      <c r="A683" s="30"/>
      <c r="B683" s="32"/>
      <c r="C683" s="32"/>
      <c r="D683" s="33"/>
      <c r="E683" s="2"/>
      <c r="F683" s="2"/>
      <c r="G683" s="33"/>
      <c r="H683" s="31"/>
    </row>
    <row r="684" spans="1:8" ht="12.75" customHeight="1" x14ac:dyDescent="0.2">
      <c r="A684" s="30" t="s">
        <v>563</v>
      </c>
      <c r="B684" s="32" t="s">
        <v>7</v>
      </c>
      <c r="C684" s="78">
        <v>422782</v>
      </c>
      <c r="D684" s="33">
        <v>52.549067841109604</v>
      </c>
      <c r="E684" s="2">
        <v>123282</v>
      </c>
      <c r="F684" s="2">
        <v>95915</v>
      </c>
      <c r="G684" s="33"/>
      <c r="H684" s="31"/>
    </row>
    <row r="685" spans="1:8" ht="12.75" customHeight="1" x14ac:dyDescent="0.2">
      <c r="A685" s="30"/>
      <c r="B685" s="32" t="s">
        <v>8</v>
      </c>
      <c r="C685" s="32">
        <v>5240533</v>
      </c>
      <c r="D685" s="33">
        <v>47.176403621540018</v>
      </c>
      <c r="E685" s="2">
        <v>933012</v>
      </c>
      <c r="F685" s="2">
        <v>1512036</v>
      </c>
      <c r="G685" s="66">
        <v>4</v>
      </c>
      <c r="H685" s="31" t="s">
        <v>9</v>
      </c>
    </row>
    <row r="686" spans="1:8" ht="12.75" customHeight="1" x14ac:dyDescent="0.2">
      <c r="A686" s="30"/>
      <c r="B686" s="32"/>
      <c r="C686" s="32"/>
      <c r="D686" s="33"/>
      <c r="E686" s="33"/>
      <c r="F686" s="67"/>
      <c r="G686" s="33"/>
      <c r="H686" s="31"/>
    </row>
    <row r="687" spans="1:8" ht="12.75" customHeight="1" x14ac:dyDescent="0.2">
      <c r="A687" s="56">
        <v>41973</v>
      </c>
      <c r="B687" s="32"/>
      <c r="C687" s="32"/>
      <c r="D687" s="33"/>
      <c r="E687" s="33"/>
      <c r="F687" s="67"/>
      <c r="G687" s="33"/>
      <c r="H687" s="31"/>
    </row>
    <row r="688" spans="1:8" ht="12.75" customHeight="1" x14ac:dyDescent="0.2">
      <c r="A688" s="30" t="s">
        <v>526</v>
      </c>
      <c r="B688" s="76" t="s">
        <v>7</v>
      </c>
      <c r="C688" s="78">
        <v>423570</v>
      </c>
      <c r="D688" s="33">
        <v>51.887055268314569</v>
      </c>
      <c r="E688" s="2">
        <v>67796</v>
      </c>
      <c r="F688" s="2">
        <v>148353</v>
      </c>
      <c r="G688" s="66"/>
      <c r="H688" s="31"/>
    </row>
    <row r="689" spans="1:8" ht="12.75" customHeight="1" x14ac:dyDescent="0.2">
      <c r="A689" s="30" t="s">
        <v>564</v>
      </c>
      <c r="B689" s="76" t="s">
        <v>8</v>
      </c>
      <c r="C689" s="32">
        <v>5247489</v>
      </c>
      <c r="D689" s="33">
        <v>49.90516416518453</v>
      </c>
      <c r="E689" s="2">
        <v>1053125</v>
      </c>
      <c r="F689" s="2">
        <v>1528114</v>
      </c>
      <c r="G689" s="66">
        <v>1</v>
      </c>
      <c r="H689" s="31" t="s">
        <v>9</v>
      </c>
    </row>
    <row r="690" spans="1:8" ht="12.75" customHeight="1" x14ac:dyDescent="0.2">
      <c r="A690" s="30"/>
      <c r="B690" s="76"/>
      <c r="C690" s="32"/>
      <c r="D690" s="33"/>
      <c r="E690" s="2"/>
      <c r="F690" s="2"/>
      <c r="G690" s="66"/>
      <c r="H690" s="31"/>
    </row>
    <row r="691" spans="1:8" ht="12.75" customHeight="1" x14ac:dyDescent="0.2">
      <c r="A691" s="30" t="s">
        <v>527</v>
      </c>
      <c r="B691" s="76" t="s">
        <v>7</v>
      </c>
      <c r="C691" s="78">
        <v>423570</v>
      </c>
      <c r="D691" s="33">
        <v>51.90405363930401</v>
      </c>
      <c r="E691" s="2">
        <v>37674</v>
      </c>
      <c r="F691" s="2">
        <v>179747</v>
      </c>
      <c r="G691" s="66"/>
      <c r="H691" s="31"/>
    </row>
    <row r="692" spans="1:8" ht="12.75" customHeight="1" x14ac:dyDescent="0.2">
      <c r="A692" s="30" t="s">
        <v>565</v>
      </c>
      <c r="B692" s="32" t="s">
        <v>8</v>
      </c>
      <c r="C692" s="32">
        <v>5247489</v>
      </c>
      <c r="D692" s="33">
        <v>49.980095241743243</v>
      </c>
      <c r="E692" s="2">
        <v>671099</v>
      </c>
      <c r="F692" s="2">
        <v>1920454</v>
      </c>
      <c r="G692" s="66">
        <v>0</v>
      </c>
      <c r="H692" s="31" t="s">
        <v>9</v>
      </c>
    </row>
    <row r="693" spans="1:8" ht="12.75" customHeight="1" x14ac:dyDescent="0.2">
      <c r="A693" s="30"/>
      <c r="B693" s="32"/>
      <c r="C693" s="32"/>
      <c r="D693" s="33"/>
      <c r="E693" s="2"/>
      <c r="F693" s="2"/>
      <c r="G693" s="66"/>
      <c r="H693" s="31"/>
    </row>
    <row r="694" spans="1:8" ht="12.75" customHeight="1" x14ac:dyDescent="0.2">
      <c r="A694" s="30" t="s">
        <v>566</v>
      </c>
      <c r="B694" s="32" t="s">
        <v>7</v>
      </c>
      <c r="C694" s="78">
        <v>423570</v>
      </c>
      <c r="D694" s="33">
        <v>51.849281110560241</v>
      </c>
      <c r="E694" s="2">
        <v>36370</v>
      </c>
      <c r="F694" s="2">
        <v>177602</v>
      </c>
      <c r="G694" s="66"/>
      <c r="H694" s="31"/>
    </row>
    <row r="695" spans="1:8" ht="12.75" customHeight="1" x14ac:dyDescent="0.2">
      <c r="A695" s="30"/>
      <c r="B695" s="32" t="s">
        <v>8</v>
      </c>
      <c r="C695" s="32">
        <v>5247489</v>
      </c>
      <c r="D695" s="33">
        <v>49.812395985965857</v>
      </c>
      <c r="E695" s="2">
        <v>580528</v>
      </c>
      <c r="F695" s="2">
        <v>1974137</v>
      </c>
      <c r="G695" s="66">
        <v>0</v>
      </c>
      <c r="H695" s="31" t="s">
        <v>9</v>
      </c>
    </row>
    <row r="696" spans="1:8" ht="12.75" customHeight="1" x14ac:dyDescent="0.2">
      <c r="A696" s="30"/>
      <c r="B696" s="32"/>
      <c r="C696" s="32"/>
      <c r="D696" s="33"/>
      <c r="E696" s="33"/>
      <c r="F696" s="67"/>
      <c r="G696" s="33"/>
      <c r="H696" s="31"/>
    </row>
    <row r="697" spans="1:8" ht="12.75" customHeight="1" x14ac:dyDescent="0.2">
      <c r="A697" s="56">
        <v>42071</v>
      </c>
      <c r="B697" s="32"/>
      <c r="C697" s="32"/>
      <c r="D697" s="33"/>
      <c r="E697" s="33"/>
      <c r="F697" s="67"/>
      <c r="G697" s="33"/>
      <c r="H697" s="31"/>
    </row>
    <row r="698" spans="1:8" ht="12.75" customHeight="1" x14ac:dyDescent="0.2">
      <c r="A698" s="30" t="s">
        <v>528</v>
      </c>
      <c r="B698" s="76" t="s">
        <v>7</v>
      </c>
      <c r="C698" s="78">
        <v>424402</v>
      </c>
      <c r="D698" s="33">
        <v>45.225988567443125</v>
      </c>
      <c r="E698" s="2">
        <v>48739</v>
      </c>
      <c r="F698" s="2">
        <v>141022</v>
      </c>
      <c r="G698" s="66"/>
      <c r="H698" s="31"/>
    </row>
    <row r="699" spans="1:8" ht="12.75" customHeight="1" x14ac:dyDescent="0.2">
      <c r="A699" s="30" t="s">
        <v>567</v>
      </c>
      <c r="B699" s="76" t="s">
        <v>8</v>
      </c>
      <c r="C699" s="32">
        <v>5254965</v>
      </c>
      <c r="D699" s="33">
        <v>42.07242103420289</v>
      </c>
      <c r="E699" s="2">
        <v>537795</v>
      </c>
      <c r="F699" s="2">
        <v>1650109</v>
      </c>
      <c r="G699" s="66">
        <v>0</v>
      </c>
      <c r="H699" s="31" t="s">
        <v>9</v>
      </c>
    </row>
    <row r="700" spans="1:8" ht="12.75" customHeight="1" x14ac:dyDescent="0.2">
      <c r="A700" s="30"/>
      <c r="B700" s="76"/>
      <c r="C700" s="32"/>
      <c r="D700" s="33"/>
      <c r="E700" s="2"/>
      <c r="F700" s="2"/>
      <c r="G700" s="66"/>
      <c r="H700" s="31"/>
    </row>
    <row r="701" spans="1:8" ht="12.75" customHeight="1" x14ac:dyDescent="0.2">
      <c r="A701" s="30" t="s">
        <v>529</v>
      </c>
      <c r="B701" s="76" t="s">
        <v>7</v>
      </c>
      <c r="C701" s="78">
        <v>424402</v>
      </c>
      <c r="D701" s="33">
        <v>45.199834119537606</v>
      </c>
      <c r="E701" s="2">
        <v>10792</v>
      </c>
      <c r="F701" s="2">
        <v>179164</v>
      </c>
      <c r="G701" s="66"/>
      <c r="H701" s="31"/>
    </row>
    <row r="702" spans="1:8" ht="12.75" customHeight="1" x14ac:dyDescent="0.2">
      <c r="A702" s="30" t="s">
        <v>568</v>
      </c>
      <c r="B702" s="32" t="s">
        <v>8</v>
      </c>
      <c r="C702" s="32">
        <v>5254965</v>
      </c>
      <c r="D702" s="33">
        <v>42.057768224907299</v>
      </c>
      <c r="E702" s="2">
        <v>175405</v>
      </c>
      <c r="F702" s="2">
        <v>2010326</v>
      </c>
      <c r="G702" s="66">
        <v>0</v>
      </c>
      <c r="H702" s="31" t="s">
        <v>9</v>
      </c>
    </row>
    <row r="703" spans="1:8" ht="12.75" customHeight="1" x14ac:dyDescent="0.2">
      <c r="A703" s="30"/>
      <c r="B703" s="32"/>
      <c r="C703" s="32"/>
      <c r="D703" s="33"/>
      <c r="E703" s="33"/>
      <c r="F703" s="67"/>
      <c r="G703" s="33"/>
      <c r="H703" s="31"/>
    </row>
    <row r="704" spans="1:8" ht="12.75" customHeight="1" x14ac:dyDescent="0.2">
      <c r="A704" s="56">
        <v>42169</v>
      </c>
      <c r="B704" s="32"/>
      <c r="C704" s="32"/>
      <c r="D704" s="33"/>
      <c r="E704" s="33"/>
      <c r="F704" s="67"/>
      <c r="G704" s="33"/>
      <c r="H704" s="31"/>
    </row>
    <row r="705" spans="1:8" ht="12.75" customHeight="1" x14ac:dyDescent="0.2">
      <c r="A705" s="30" t="s">
        <v>477</v>
      </c>
      <c r="B705" s="76" t="s">
        <v>7</v>
      </c>
      <c r="C705" s="78">
        <v>425496</v>
      </c>
      <c r="D705" s="33">
        <v>44.420394081260461</v>
      </c>
      <c r="E705" s="2">
        <v>156636</v>
      </c>
      <c r="F705" s="2">
        <v>27981</v>
      </c>
      <c r="G705" s="66"/>
      <c r="H705" s="31"/>
    </row>
    <row r="706" spans="1:8" ht="12.75" customHeight="1" x14ac:dyDescent="0.2">
      <c r="A706" s="30" t="s">
        <v>478</v>
      </c>
      <c r="B706" s="76" t="s">
        <v>8</v>
      </c>
      <c r="C706" s="32">
        <v>5265120</v>
      </c>
      <c r="D706" s="33">
        <v>43.51264548576291</v>
      </c>
      <c r="E706" s="2">
        <v>1377613</v>
      </c>
      <c r="F706" s="2">
        <v>846865</v>
      </c>
      <c r="G706" s="66" t="s">
        <v>480</v>
      </c>
      <c r="H706" s="31" t="s">
        <v>11</v>
      </c>
    </row>
    <row r="707" spans="1:8" ht="12.75" customHeight="1" x14ac:dyDescent="0.2">
      <c r="A707" s="30"/>
      <c r="B707" s="76"/>
      <c r="C707" s="32"/>
      <c r="D707" s="33"/>
      <c r="E707" s="2"/>
      <c r="F707" s="2"/>
      <c r="G707" s="66"/>
      <c r="H707" s="31"/>
    </row>
    <row r="708" spans="1:8" ht="12.75" customHeight="1" x14ac:dyDescent="0.2">
      <c r="A708" s="30" t="s">
        <v>569</v>
      </c>
      <c r="B708" s="76" t="s">
        <v>7</v>
      </c>
      <c r="C708" s="78">
        <v>425496</v>
      </c>
      <c r="D708" s="33">
        <v>44.39078158196552</v>
      </c>
      <c r="E708" s="2">
        <v>69703</v>
      </c>
      <c r="F708" s="2">
        <v>113237</v>
      </c>
      <c r="G708" s="66"/>
      <c r="H708" s="31"/>
    </row>
    <row r="709" spans="1:8" ht="12.75" customHeight="1" x14ac:dyDescent="0.2">
      <c r="A709" s="30"/>
      <c r="B709" s="32" t="s">
        <v>8</v>
      </c>
      <c r="C709" s="32">
        <v>5265120</v>
      </c>
      <c r="D709" s="33">
        <v>43.447347828729455</v>
      </c>
      <c r="E709" s="2">
        <v>610284</v>
      </c>
      <c r="F709" s="2">
        <v>1611911</v>
      </c>
      <c r="G709" s="66">
        <v>0</v>
      </c>
      <c r="H709" s="31" t="s">
        <v>9</v>
      </c>
    </row>
    <row r="710" spans="1:8" ht="12.75" customHeight="1" x14ac:dyDescent="0.2">
      <c r="A710" s="30"/>
      <c r="B710" s="32"/>
      <c r="C710" s="32"/>
      <c r="D710" s="33"/>
      <c r="E710" s="2"/>
      <c r="F710" s="2"/>
      <c r="G710" s="66"/>
      <c r="H710" s="31"/>
    </row>
    <row r="711" spans="1:8" ht="12.75" customHeight="1" x14ac:dyDescent="0.2">
      <c r="A711" s="30" t="s">
        <v>530</v>
      </c>
      <c r="B711" s="32" t="s">
        <v>7</v>
      </c>
      <c r="C711" s="78">
        <v>425496</v>
      </c>
      <c r="D711" s="33">
        <v>44.454236937597535</v>
      </c>
      <c r="E711" s="2">
        <v>52698</v>
      </c>
      <c r="F711" s="2">
        <v>133256</v>
      </c>
      <c r="G711" s="66"/>
      <c r="H711" s="31"/>
    </row>
    <row r="712" spans="1:8" ht="12.75" customHeight="1" x14ac:dyDescent="0.2">
      <c r="A712" s="30" t="s">
        <v>570</v>
      </c>
      <c r="B712" s="32" t="s">
        <v>8</v>
      </c>
      <c r="C712" s="32">
        <v>5265120</v>
      </c>
      <c r="D712" s="33">
        <v>43.708785364816002</v>
      </c>
      <c r="E712" s="2">
        <v>657851</v>
      </c>
      <c r="F712" s="2">
        <v>1613982</v>
      </c>
      <c r="G712" s="66">
        <v>0</v>
      </c>
      <c r="H712" s="31" t="s">
        <v>9</v>
      </c>
    </row>
    <row r="713" spans="1:8" ht="12.75" customHeight="1" x14ac:dyDescent="0.2">
      <c r="A713" s="30"/>
      <c r="B713" s="32"/>
      <c r="C713" s="32"/>
      <c r="D713" s="33"/>
      <c r="E713" s="2"/>
      <c r="F713" s="2"/>
      <c r="G713" s="66"/>
      <c r="H713" s="31"/>
    </row>
    <row r="714" spans="1:8" ht="12.75" customHeight="1" x14ac:dyDescent="0.2">
      <c r="A714" s="30" t="s">
        <v>479</v>
      </c>
      <c r="B714" s="32" t="s">
        <v>7</v>
      </c>
      <c r="C714" s="78">
        <v>425496</v>
      </c>
      <c r="D714" s="33">
        <v>44.438020568936018</v>
      </c>
      <c r="E714" s="2">
        <v>115271</v>
      </c>
      <c r="F714" s="2">
        <v>69182</v>
      </c>
      <c r="G714" s="66"/>
      <c r="H714" s="31"/>
    </row>
    <row r="715" spans="1:8" ht="12.75" customHeight="1" x14ac:dyDescent="0.2">
      <c r="A715" s="30"/>
      <c r="B715" s="32" t="s">
        <v>8</v>
      </c>
      <c r="C715" s="32">
        <v>5265120</v>
      </c>
      <c r="D715" s="33">
        <v>43.645026134257151</v>
      </c>
      <c r="E715" s="2">
        <v>1128522</v>
      </c>
      <c r="F715" s="2">
        <v>1124873</v>
      </c>
      <c r="G715" s="77" t="s">
        <v>481</v>
      </c>
      <c r="H715" s="31" t="s">
        <v>11</v>
      </c>
    </row>
    <row r="716" spans="1:8" ht="12.75" customHeight="1" x14ac:dyDescent="0.2">
      <c r="A716" s="30"/>
      <c r="B716" s="32"/>
      <c r="C716" s="32"/>
      <c r="D716" s="33"/>
      <c r="E716" s="2"/>
      <c r="F716" s="2"/>
      <c r="G716" s="66"/>
      <c r="H716" s="31"/>
    </row>
    <row r="717" spans="1:8" ht="12.75" customHeight="1" x14ac:dyDescent="0.2">
      <c r="A717" s="56">
        <v>42428</v>
      </c>
      <c r="B717" s="32"/>
      <c r="C717" s="32"/>
      <c r="D717" s="33"/>
      <c r="E717" s="2"/>
      <c r="F717" s="2"/>
      <c r="G717" s="66"/>
      <c r="H717" s="31"/>
    </row>
    <row r="718" spans="1:8" ht="12.75" customHeight="1" x14ac:dyDescent="0.2">
      <c r="A718" s="30" t="s">
        <v>531</v>
      </c>
      <c r="B718" s="32" t="s">
        <v>7</v>
      </c>
      <c r="C718" s="32">
        <v>433375</v>
      </c>
      <c r="D718" s="33">
        <v>61.318950100951831</v>
      </c>
      <c r="E718" s="2">
        <v>118458</v>
      </c>
      <c r="F718" s="2">
        <v>140531</v>
      </c>
      <c r="G718" s="66"/>
      <c r="H718" s="31"/>
    </row>
    <row r="719" spans="1:8" ht="12.75" customHeight="1" x14ac:dyDescent="0.2">
      <c r="A719" s="30" t="s">
        <v>571</v>
      </c>
      <c r="B719" s="32" t="s">
        <v>8</v>
      </c>
      <c r="C719" s="32">
        <v>5302797</v>
      </c>
      <c r="D719" s="33">
        <v>63.249998067057817</v>
      </c>
      <c r="E719" s="2">
        <v>1609152</v>
      </c>
      <c r="F719" s="2">
        <v>1664224</v>
      </c>
      <c r="G719" s="66" t="s">
        <v>482</v>
      </c>
      <c r="H719" s="31" t="s">
        <v>9</v>
      </c>
    </row>
    <row r="720" spans="1:8" ht="12.75" customHeight="1" x14ac:dyDescent="0.2">
      <c r="A720" s="30"/>
      <c r="B720" s="32"/>
      <c r="C720" s="32"/>
      <c r="D720" s="33"/>
      <c r="E720" s="2"/>
      <c r="F720" s="2"/>
      <c r="G720" s="66"/>
      <c r="H720" s="31"/>
    </row>
    <row r="721" spans="1:8" ht="12.75" customHeight="1" x14ac:dyDescent="0.2">
      <c r="A721" s="30" t="s">
        <v>532</v>
      </c>
      <c r="B721" s="32" t="s">
        <v>7</v>
      </c>
      <c r="C721" s="32">
        <v>433375</v>
      </c>
      <c r="D721" s="33">
        <v>61.42740121142198</v>
      </c>
      <c r="E721" s="2">
        <v>87841</v>
      </c>
      <c r="F721" s="2">
        <v>175104</v>
      </c>
      <c r="G721" s="66"/>
      <c r="H721" s="31"/>
    </row>
    <row r="722" spans="1:8" ht="12.75" customHeight="1" x14ac:dyDescent="0.2">
      <c r="A722" s="30" t="s">
        <v>572</v>
      </c>
      <c r="B722" s="32" t="s">
        <v>8</v>
      </c>
      <c r="C722" s="32">
        <v>5302797</v>
      </c>
      <c r="D722" s="33">
        <v>63.731781548492236</v>
      </c>
      <c r="E722" s="2">
        <v>1375098</v>
      </c>
      <c r="F722" s="2">
        <v>1966965</v>
      </c>
      <c r="G722" s="66" t="s">
        <v>421</v>
      </c>
      <c r="H722" s="31" t="s">
        <v>9</v>
      </c>
    </row>
    <row r="723" spans="1:8" ht="12.75" customHeight="1" x14ac:dyDescent="0.2">
      <c r="A723" s="30"/>
      <c r="B723" s="32"/>
      <c r="C723" s="32"/>
      <c r="D723" s="33"/>
      <c r="E723" s="2"/>
      <c r="F723" s="2"/>
      <c r="G723" s="66"/>
      <c r="H723" s="31"/>
    </row>
    <row r="724" spans="1:8" ht="12.75" customHeight="1" x14ac:dyDescent="0.2">
      <c r="A724" s="30" t="s">
        <v>573</v>
      </c>
      <c r="B724" s="32" t="s">
        <v>7</v>
      </c>
      <c r="C724" s="32">
        <v>433375</v>
      </c>
      <c r="D724" s="33">
        <v>61.192731468128066</v>
      </c>
      <c r="E724" s="2">
        <v>110222</v>
      </c>
      <c r="F724" s="2">
        <v>143013</v>
      </c>
      <c r="G724" s="66"/>
      <c r="H724" s="31"/>
    </row>
    <row r="725" spans="1:8" ht="12.75" customHeight="1" x14ac:dyDescent="0.2">
      <c r="A725" s="30"/>
      <c r="B725" s="32" t="s">
        <v>8</v>
      </c>
      <c r="C725" s="32">
        <v>5302797</v>
      </c>
      <c r="D725" s="33">
        <v>62.91355297968223</v>
      </c>
      <c r="E725" s="2">
        <v>1287786</v>
      </c>
      <c r="F725" s="2">
        <v>1925937</v>
      </c>
      <c r="G725" s="66" t="s">
        <v>417</v>
      </c>
      <c r="H725" s="31" t="s">
        <v>9</v>
      </c>
    </row>
    <row r="726" spans="1:8" ht="12.75" customHeight="1" x14ac:dyDescent="0.2">
      <c r="A726" s="30"/>
      <c r="B726" s="32"/>
      <c r="C726" s="32"/>
      <c r="D726" s="33"/>
      <c r="E726" s="2"/>
      <c r="F726" s="2"/>
      <c r="G726" s="66"/>
      <c r="H726" s="31"/>
    </row>
    <row r="727" spans="1:8" ht="12.75" customHeight="1" x14ac:dyDescent="0.2">
      <c r="A727" s="30" t="s">
        <v>484</v>
      </c>
      <c r="B727" s="32" t="s">
        <v>7</v>
      </c>
      <c r="C727" s="32">
        <v>433375</v>
      </c>
      <c r="D727" s="33">
        <v>61.319873089126048</v>
      </c>
      <c r="E727" s="2">
        <v>117681</v>
      </c>
      <c r="F727" s="2">
        <v>140830</v>
      </c>
      <c r="G727" s="66"/>
      <c r="H727" s="31"/>
    </row>
    <row r="728" spans="1:8" ht="12.75" customHeight="1" x14ac:dyDescent="0.2">
      <c r="A728" s="30" t="s">
        <v>485</v>
      </c>
      <c r="B728" s="32" t="s">
        <v>8</v>
      </c>
      <c r="C728" s="32">
        <v>5302797</v>
      </c>
      <c r="D728" s="33">
        <v>63.467788791462318</v>
      </c>
      <c r="E728" s="2">
        <v>1883859</v>
      </c>
      <c r="F728" s="2">
        <v>1420390</v>
      </c>
      <c r="G728" s="77" t="s">
        <v>483</v>
      </c>
      <c r="H728" s="31" t="s">
        <v>11</v>
      </c>
    </row>
    <row r="729" spans="1:8" ht="12.75" customHeight="1" x14ac:dyDescent="0.2">
      <c r="A729" s="30"/>
      <c r="B729" s="32"/>
      <c r="C729" s="32"/>
      <c r="D729" s="33"/>
      <c r="E729" s="2"/>
      <c r="F729" s="2"/>
      <c r="G729" s="66"/>
      <c r="H729" s="31"/>
    </row>
    <row r="730" spans="1:8" ht="12.75" customHeight="1" x14ac:dyDescent="0.2">
      <c r="A730" s="56">
        <v>42526</v>
      </c>
      <c r="B730" s="32"/>
      <c r="C730" s="32"/>
      <c r="D730" s="33"/>
      <c r="E730" s="2"/>
      <c r="F730" s="2"/>
      <c r="G730" s="66"/>
      <c r="H730" s="31"/>
    </row>
    <row r="731" spans="1:8" ht="12.75" customHeight="1" x14ac:dyDescent="0.2">
      <c r="A731" s="30" t="s">
        <v>574</v>
      </c>
      <c r="B731" s="32" t="s">
        <v>7</v>
      </c>
      <c r="C731" s="32">
        <v>431220</v>
      </c>
      <c r="D731" s="33">
        <v>48.303418208802931</v>
      </c>
      <c r="E731" s="2">
        <v>55594</v>
      </c>
      <c r="F731" s="2">
        <v>143953</v>
      </c>
      <c r="G731" s="66"/>
      <c r="H731" s="31"/>
    </row>
    <row r="732" spans="1:8" ht="12.75" customHeight="1" x14ac:dyDescent="0.2">
      <c r="A732" s="30"/>
      <c r="B732" s="32" t="s">
        <v>8</v>
      </c>
      <c r="C732" s="32">
        <v>5313442</v>
      </c>
      <c r="D732" s="33">
        <v>46.768309506342597</v>
      </c>
      <c r="E732" s="2">
        <v>784303</v>
      </c>
      <c r="F732" s="2">
        <v>1637707</v>
      </c>
      <c r="G732" s="66">
        <v>0</v>
      </c>
      <c r="H732" s="31" t="s">
        <v>9</v>
      </c>
    </row>
    <row r="733" spans="1:8" ht="12.75" customHeight="1" x14ac:dyDescent="0.2">
      <c r="A733" s="30"/>
      <c r="B733" s="32"/>
      <c r="C733" s="32"/>
      <c r="D733" s="33"/>
      <c r="E733" s="2"/>
      <c r="F733" s="2"/>
      <c r="G733" s="66"/>
      <c r="H733" s="31"/>
    </row>
    <row r="734" spans="1:8" ht="12.75" customHeight="1" x14ac:dyDescent="0.2">
      <c r="A734" s="30" t="s">
        <v>575</v>
      </c>
      <c r="B734" s="32" t="s">
        <v>7</v>
      </c>
      <c r="C734" s="32">
        <v>431220</v>
      </c>
      <c r="D734" s="33">
        <v>48.398497286767778</v>
      </c>
      <c r="E734" s="2">
        <v>50849</v>
      </c>
      <c r="F734" s="2">
        <v>155326</v>
      </c>
      <c r="G734" s="66"/>
      <c r="H734" s="31"/>
    </row>
    <row r="735" spans="1:8" ht="12.75" customHeight="1" x14ac:dyDescent="0.2">
      <c r="A735" s="30"/>
      <c r="B735" s="32" t="s">
        <v>8</v>
      </c>
      <c r="C735" s="32">
        <v>5313442</v>
      </c>
      <c r="D735" s="33">
        <v>46.953519018368887</v>
      </c>
      <c r="E735" s="2">
        <v>568660</v>
      </c>
      <c r="F735" s="2">
        <v>1897528</v>
      </c>
      <c r="G735" s="66">
        <v>0</v>
      </c>
      <c r="H735" s="31" t="s">
        <v>9</v>
      </c>
    </row>
    <row r="736" spans="1:8" ht="12.75" customHeight="1" x14ac:dyDescent="0.2">
      <c r="A736" s="30"/>
      <c r="B736" s="32"/>
      <c r="C736" s="32"/>
      <c r="D736" s="33"/>
      <c r="E736" s="2"/>
      <c r="F736" s="2"/>
      <c r="G736" s="66"/>
      <c r="H736" s="31"/>
    </row>
    <row r="737" spans="1:8" ht="12.75" customHeight="1" x14ac:dyDescent="0.2">
      <c r="A737" s="30" t="s">
        <v>576</v>
      </c>
      <c r="B737" s="32" t="s">
        <v>7</v>
      </c>
      <c r="C737" s="32">
        <v>431220</v>
      </c>
      <c r="D737" s="33">
        <v>48.298780204999773</v>
      </c>
      <c r="E737" s="2">
        <v>46427</v>
      </c>
      <c r="F737" s="2">
        <v>156563</v>
      </c>
      <c r="G737" s="66"/>
      <c r="H737" s="31"/>
    </row>
    <row r="738" spans="1:8" ht="12.75" customHeight="1" x14ac:dyDescent="0.2">
      <c r="A738" s="30" t="s">
        <v>577</v>
      </c>
      <c r="B738" s="32" t="s">
        <v>8</v>
      </c>
      <c r="C738" s="32">
        <v>5313442</v>
      </c>
      <c r="D738" s="33">
        <v>46.775404718824447</v>
      </c>
      <c r="E738" s="2">
        <v>709974</v>
      </c>
      <c r="F738" s="2">
        <v>1719661</v>
      </c>
      <c r="G738" s="66">
        <v>0</v>
      </c>
      <c r="H738" s="31" t="s">
        <v>9</v>
      </c>
    </row>
    <row r="739" spans="1:8" ht="12.75" customHeight="1" x14ac:dyDescent="0.2">
      <c r="A739" s="30"/>
      <c r="B739" s="32"/>
      <c r="C739" s="32"/>
      <c r="D739" s="33"/>
      <c r="E739" s="2"/>
      <c r="F739" s="2"/>
      <c r="G739" s="66"/>
      <c r="H739" s="31"/>
    </row>
    <row r="740" spans="1:8" ht="12.75" customHeight="1" x14ac:dyDescent="0.2">
      <c r="A740" s="30" t="s">
        <v>486</v>
      </c>
      <c r="B740" s="32" t="s">
        <v>7</v>
      </c>
      <c r="C740" s="32">
        <v>431220</v>
      </c>
      <c r="D740" s="33">
        <v>48.307128611845464</v>
      </c>
      <c r="E740" s="2">
        <v>171322</v>
      </c>
      <c r="F740" s="2">
        <v>30323</v>
      </c>
      <c r="G740" s="66"/>
      <c r="H740" s="31"/>
    </row>
    <row r="741" spans="1:8" ht="12.75" customHeight="1" x14ac:dyDescent="0.2">
      <c r="A741" s="30" t="s">
        <v>487</v>
      </c>
      <c r="B741" s="32" t="s">
        <v>8</v>
      </c>
      <c r="C741" s="32">
        <v>5313442</v>
      </c>
      <c r="D741" s="33">
        <v>46.680569770028541</v>
      </c>
      <c r="E741" s="2">
        <v>1490417</v>
      </c>
      <c r="F741" s="2">
        <v>897318</v>
      </c>
      <c r="G741" s="77" t="s">
        <v>438</v>
      </c>
      <c r="H741" s="31" t="s">
        <v>11</v>
      </c>
    </row>
    <row r="742" spans="1:8" ht="12.75" customHeight="1" x14ac:dyDescent="0.2">
      <c r="A742" s="30"/>
      <c r="B742" s="32"/>
      <c r="C742" s="32"/>
      <c r="D742" s="33"/>
      <c r="E742" s="2"/>
      <c r="F742" s="2"/>
      <c r="G742" s="66"/>
      <c r="H742" s="31"/>
    </row>
    <row r="743" spans="1:8" ht="12.75" customHeight="1" x14ac:dyDescent="0.2">
      <c r="A743" s="30" t="s">
        <v>488</v>
      </c>
      <c r="B743" s="32" t="s">
        <v>7</v>
      </c>
      <c r="C743" s="32">
        <v>431220</v>
      </c>
      <c r="D743" s="33">
        <v>48.316404619451788</v>
      </c>
      <c r="E743" s="2">
        <v>148897</v>
      </c>
      <c r="F743" s="2">
        <v>53645</v>
      </c>
      <c r="G743" s="66"/>
      <c r="H743" s="31"/>
    </row>
    <row r="744" spans="1:8" ht="12.75" customHeight="1" x14ac:dyDescent="0.2">
      <c r="A744" s="30"/>
      <c r="B744" s="32" t="s">
        <v>8</v>
      </c>
      <c r="C744" s="32">
        <v>5313442</v>
      </c>
      <c r="D744" s="33">
        <v>46.787600203408637</v>
      </c>
      <c r="E744" s="2">
        <v>1616597</v>
      </c>
      <c r="F744" s="2">
        <v>804086</v>
      </c>
      <c r="G744" s="77" t="s">
        <v>101</v>
      </c>
      <c r="H744" s="31" t="s">
        <v>11</v>
      </c>
    </row>
    <row r="745" spans="1:8" ht="12.75" customHeight="1" x14ac:dyDescent="0.2">
      <c r="A745" s="30"/>
      <c r="B745" s="32"/>
      <c r="C745" s="32"/>
      <c r="D745" s="33"/>
      <c r="E745" s="2"/>
      <c r="F745" s="2"/>
      <c r="G745" s="66"/>
      <c r="H745" s="31"/>
    </row>
    <row r="746" spans="1:8" ht="12.75" customHeight="1" x14ac:dyDescent="0.2">
      <c r="A746" s="56">
        <v>42638</v>
      </c>
      <c r="B746" s="32"/>
      <c r="C746" s="32"/>
      <c r="D746" s="33"/>
      <c r="E746" s="2"/>
      <c r="F746" s="2"/>
      <c r="G746" s="66"/>
      <c r="H746" s="31"/>
    </row>
    <row r="747" spans="1:8" ht="12.75" customHeight="1" x14ac:dyDescent="0.2">
      <c r="A747" s="30" t="s">
        <v>533</v>
      </c>
      <c r="B747" s="32" t="s">
        <v>7</v>
      </c>
      <c r="C747" s="32">
        <v>433408</v>
      </c>
      <c r="D747" s="33">
        <v>45.654441080921444</v>
      </c>
      <c r="E747" s="2">
        <v>89782</v>
      </c>
      <c r="F747" s="2">
        <v>104029</v>
      </c>
      <c r="G747" s="66"/>
      <c r="H747" s="31"/>
    </row>
    <row r="748" spans="1:8" ht="12.75" customHeight="1" x14ac:dyDescent="0.2">
      <c r="A748" s="30" t="s">
        <v>578</v>
      </c>
      <c r="B748" s="32" t="s">
        <v>8</v>
      </c>
      <c r="C748" s="32">
        <v>5329183</v>
      </c>
      <c r="D748" s="33">
        <v>42.998523413438797</v>
      </c>
      <c r="E748" s="2">
        <v>819770</v>
      </c>
      <c r="F748" s="2">
        <v>1430273</v>
      </c>
      <c r="G748" s="66">
        <v>1</v>
      </c>
      <c r="H748" s="31" t="s">
        <v>9</v>
      </c>
    </row>
    <row r="749" spans="1:8" ht="12.75" customHeight="1" x14ac:dyDescent="0.2">
      <c r="A749" s="30"/>
      <c r="B749" s="32"/>
      <c r="C749" s="32"/>
      <c r="D749" s="33"/>
      <c r="E749" s="2"/>
      <c r="F749" s="2"/>
      <c r="G749" s="66"/>
      <c r="H749" s="31"/>
    </row>
    <row r="750" spans="1:8" ht="12.75" customHeight="1" x14ac:dyDescent="0.2">
      <c r="A750" s="30" t="s">
        <v>579</v>
      </c>
      <c r="B750" s="32" t="s">
        <v>7</v>
      </c>
      <c r="C750" s="32">
        <v>433408</v>
      </c>
      <c r="D750" s="33">
        <v>45.711892720023627</v>
      </c>
      <c r="E750" s="2">
        <v>98132</v>
      </c>
      <c r="F750" s="2">
        <v>97023</v>
      </c>
      <c r="G750" s="66"/>
      <c r="H750" s="31"/>
    </row>
    <row r="751" spans="1:8" ht="12.75" customHeight="1" x14ac:dyDescent="0.2">
      <c r="A751" s="30"/>
      <c r="B751" s="32" t="s">
        <v>8</v>
      </c>
      <c r="C751" s="32">
        <v>5329183</v>
      </c>
      <c r="D751" s="33">
        <v>43.130288451344228</v>
      </c>
      <c r="E751" s="2">
        <v>921375</v>
      </c>
      <c r="F751" s="2">
        <v>1348032</v>
      </c>
      <c r="G751" s="66">
        <v>5</v>
      </c>
      <c r="H751" s="31" t="s">
        <v>9</v>
      </c>
    </row>
    <row r="752" spans="1:8" ht="12.75" customHeight="1" x14ac:dyDescent="0.2">
      <c r="A752" s="30"/>
      <c r="B752" s="32"/>
      <c r="C752" s="32"/>
      <c r="D752" s="33"/>
      <c r="E752" s="2"/>
      <c r="F752" s="2"/>
      <c r="G752" s="66"/>
      <c r="H752" s="31"/>
    </row>
    <row r="753" spans="1:8" ht="12.75" customHeight="1" x14ac:dyDescent="0.2">
      <c r="A753" s="30" t="s">
        <v>489</v>
      </c>
      <c r="B753" s="32" t="s">
        <v>7</v>
      </c>
      <c r="C753" s="32">
        <v>433408</v>
      </c>
      <c r="D753" s="33">
        <v>45.648442114589486</v>
      </c>
      <c r="E753" s="2">
        <v>143239</v>
      </c>
      <c r="F753" s="2">
        <v>49714</v>
      </c>
      <c r="G753" s="66"/>
      <c r="H753" s="31"/>
    </row>
    <row r="754" spans="1:8" ht="12.75" customHeight="1" x14ac:dyDescent="0.2">
      <c r="B754" s="32" t="s">
        <v>8</v>
      </c>
      <c r="C754" s="32">
        <v>5329183</v>
      </c>
      <c r="D754" s="33">
        <v>42.943712009889694</v>
      </c>
      <c r="E754" s="2">
        <v>1459068</v>
      </c>
      <c r="F754" s="2">
        <v>768065</v>
      </c>
      <c r="G754" s="77" t="s">
        <v>101</v>
      </c>
      <c r="H754" s="31" t="s">
        <v>11</v>
      </c>
    </row>
    <row r="755" spans="1:8" ht="12.75" customHeight="1" x14ac:dyDescent="0.2">
      <c r="A755" s="30"/>
      <c r="B755" s="6"/>
      <c r="C755" s="32"/>
      <c r="D755" s="33"/>
      <c r="E755" s="2"/>
      <c r="F755" s="2"/>
      <c r="G755" s="66"/>
      <c r="H755" s="31"/>
    </row>
    <row r="756" spans="1:8" ht="12.75" customHeight="1" x14ac:dyDescent="0.2">
      <c r="A756" s="56">
        <v>42701</v>
      </c>
      <c r="B756" s="32"/>
      <c r="C756" s="32"/>
      <c r="D756" s="33"/>
      <c r="E756" s="2"/>
      <c r="F756" s="2"/>
      <c r="G756" s="66"/>
      <c r="H756" s="31"/>
    </row>
    <row r="757" spans="1:8" ht="12.75" customHeight="1" x14ac:dyDescent="0.2">
      <c r="A757" s="30" t="s">
        <v>534</v>
      </c>
      <c r="B757" s="32" t="s">
        <v>7</v>
      </c>
      <c r="C757" s="32">
        <v>435066</v>
      </c>
      <c r="D757" s="33">
        <v>47.904915576027548</v>
      </c>
      <c r="E757" s="2">
        <v>112565</v>
      </c>
      <c r="F757" s="2">
        <v>93713</v>
      </c>
      <c r="G757" s="66"/>
      <c r="H757" s="31"/>
    </row>
    <row r="758" spans="1:8" ht="12.75" customHeight="1" x14ac:dyDescent="0.2">
      <c r="A758" s="30" t="s">
        <v>580</v>
      </c>
      <c r="B758" s="32" t="s">
        <v>8</v>
      </c>
      <c r="C758" s="32">
        <v>5336711</v>
      </c>
      <c r="D758" s="33">
        <v>45.38372042255989</v>
      </c>
      <c r="E758" s="2">
        <v>1099409</v>
      </c>
      <c r="F758" s="2">
        <v>1300860</v>
      </c>
      <c r="G758" s="66">
        <v>5</v>
      </c>
      <c r="H758" s="31" t="s">
        <v>9</v>
      </c>
    </row>
    <row r="759" spans="1:8" ht="12.75" customHeight="1" x14ac:dyDescent="0.2">
      <c r="A759" s="30"/>
      <c r="B759" s="32"/>
      <c r="C759" s="32"/>
      <c r="D759" s="33"/>
      <c r="E759" s="2"/>
      <c r="F759" s="2"/>
      <c r="G759" s="66"/>
      <c r="H759" s="31"/>
    </row>
    <row r="760" spans="1:8" ht="12.75" customHeight="1" x14ac:dyDescent="0.2">
      <c r="A760" s="56">
        <v>42778</v>
      </c>
      <c r="B760" s="32"/>
      <c r="C760" s="32"/>
      <c r="D760" s="33"/>
      <c r="E760" s="2"/>
      <c r="F760" s="2"/>
      <c r="G760" s="66"/>
      <c r="H760" s="31"/>
    </row>
    <row r="761" spans="1:8" ht="12.75" customHeight="1" x14ac:dyDescent="0.2">
      <c r="A761" s="30" t="s">
        <v>498</v>
      </c>
      <c r="B761" s="32" t="s">
        <v>7</v>
      </c>
      <c r="C761" s="32">
        <v>436530</v>
      </c>
      <c r="D761" s="33">
        <v>48.70936705381073</v>
      </c>
      <c r="E761" s="2">
        <v>153704</v>
      </c>
      <c r="F761" s="2">
        <v>57330</v>
      </c>
      <c r="G761" s="66"/>
      <c r="H761" s="31"/>
    </row>
    <row r="762" spans="1:8" ht="12.75" customHeight="1" x14ac:dyDescent="0.2">
      <c r="A762" s="30" t="s">
        <v>497</v>
      </c>
      <c r="B762" s="32" t="s">
        <v>8</v>
      </c>
      <c r="C762" s="32">
        <v>5344186</v>
      </c>
      <c r="D762" s="33">
        <v>46.844365072622843</v>
      </c>
      <c r="E762" s="2">
        <v>1499627</v>
      </c>
      <c r="F762" s="2">
        <v>982844</v>
      </c>
      <c r="G762" s="77" t="s">
        <v>490</v>
      </c>
      <c r="H762" s="31" t="s">
        <v>11</v>
      </c>
    </row>
    <row r="763" spans="1:8" ht="12.75" customHeight="1" x14ac:dyDescent="0.2">
      <c r="A763" s="30"/>
      <c r="B763" s="32"/>
      <c r="C763" s="32"/>
      <c r="D763" s="33"/>
      <c r="E763" s="2"/>
      <c r="F763" s="2"/>
      <c r="G763" s="66"/>
      <c r="H763" s="31"/>
    </row>
    <row r="764" spans="1:8" ht="12.75" customHeight="1" x14ac:dyDescent="0.2">
      <c r="A764" s="30" t="s">
        <v>500</v>
      </c>
      <c r="B764" s="32" t="s">
        <v>7</v>
      </c>
      <c r="C764" s="32">
        <v>436530</v>
      </c>
      <c r="D764" s="33">
        <v>48.663780267106496</v>
      </c>
      <c r="E764" s="2">
        <v>152719</v>
      </c>
      <c r="F764" s="2">
        <v>52927</v>
      </c>
      <c r="G764" s="66"/>
      <c r="H764" s="31"/>
    </row>
    <row r="765" spans="1:8" ht="12.75" customHeight="1" x14ac:dyDescent="0.2">
      <c r="A765" s="30" t="s">
        <v>499</v>
      </c>
      <c r="B765" s="32" t="s">
        <v>8</v>
      </c>
      <c r="C765" s="32">
        <v>5344186</v>
      </c>
      <c r="D765" s="33">
        <v>46.617389439663967</v>
      </c>
      <c r="E765" s="2">
        <v>1503746</v>
      </c>
      <c r="F765" s="2">
        <v>923783</v>
      </c>
      <c r="G765" s="77" t="s">
        <v>491</v>
      </c>
      <c r="H765" s="31" t="s">
        <v>11</v>
      </c>
    </row>
    <row r="766" spans="1:8" ht="12.75" customHeight="1" x14ac:dyDescent="0.2">
      <c r="A766" s="30"/>
      <c r="B766" s="32"/>
      <c r="C766" s="32"/>
      <c r="D766" s="33"/>
      <c r="E766" s="2"/>
      <c r="F766" s="2"/>
      <c r="G766" s="66"/>
      <c r="H766" s="31"/>
    </row>
    <row r="767" spans="1:8" ht="12.75" customHeight="1" x14ac:dyDescent="0.2">
      <c r="A767" s="30" t="s">
        <v>501</v>
      </c>
      <c r="B767" s="32" t="s">
        <v>7</v>
      </c>
      <c r="C767" s="32">
        <v>436530</v>
      </c>
      <c r="D767" s="33">
        <v>48.593452912743679</v>
      </c>
      <c r="E767" s="2">
        <v>103873</v>
      </c>
      <c r="F767" s="2">
        <v>98554</v>
      </c>
      <c r="G767" s="66"/>
      <c r="H767" s="31"/>
    </row>
    <row r="768" spans="1:8" ht="12.75" customHeight="1" x14ac:dyDescent="0.2">
      <c r="A768" s="30" t="s">
        <v>502</v>
      </c>
      <c r="B768" s="32" t="s">
        <v>8</v>
      </c>
      <c r="C768" s="32">
        <v>5344186</v>
      </c>
      <c r="D768" s="33">
        <v>46.607378560551595</v>
      </c>
      <c r="E768" s="2">
        <v>989311</v>
      </c>
      <c r="F768" s="2">
        <v>1428162</v>
      </c>
      <c r="G768" s="77" t="s">
        <v>492</v>
      </c>
      <c r="H768" s="31" t="s">
        <v>9</v>
      </c>
    </row>
    <row r="769" spans="1:8" ht="12.75" customHeight="1" x14ac:dyDescent="0.2">
      <c r="A769" s="30"/>
      <c r="B769" s="32"/>
      <c r="C769" s="32"/>
      <c r="D769" s="33"/>
      <c r="E769" s="2"/>
      <c r="F769" s="2"/>
      <c r="G769" s="66"/>
      <c r="H769" s="31"/>
    </row>
    <row r="770" spans="1:8" ht="12.75" customHeight="1" x14ac:dyDescent="0.2">
      <c r="A770" s="56">
        <v>42876</v>
      </c>
    </row>
    <row r="771" spans="1:8" ht="12.75" customHeight="1" x14ac:dyDescent="0.2">
      <c r="A771" s="30" t="s">
        <v>493</v>
      </c>
      <c r="B771" s="32" t="s">
        <v>7</v>
      </c>
      <c r="C771" s="32">
        <v>438711</v>
      </c>
      <c r="D771" s="33">
        <v>43.108789157326811</v>
      </c>
      <c r="E771" s="2">
        <v>137471</v>
      </c>
      <c r="F771" s="2">
        <v>49510</v>
      </c>
      <c r="G771" s="66"/>
      <c r="H771" s="31"/>
    </row>
    <row r="772" spans="1:8" ht="12.75" customHeight="1" x14ac:dyDescent="0.2">
      <c r="A772" s="30"/>
      <c r="B772" s="32" t="s">
        <v>8</v>
      </c>
      <c r="C772" s="32">
        <v>5356538</v>
      </c>
      <c r="D772" s="33">
        <v>42.887700974024639</v>
      </c>
      <c r="E772" s="2">
        <v>1322263</v>
      </c>
      <c r="F772" s="2">
        <v>949053</v>
      </c>
      <c r="G772" s="77" t="s">
        <v>105</v>
      </c>
      <c r="H772" s="31" t="s">
        <v>11</v>
      </c>
    </row>
    <row r="773" spans="1:8" ht="12.75" customHeight="1" x14ac:dyDescent="0.2">
      <c r="A773" s="30"/>
      <c r="B773" s="32"/>
      <c r="C773" s="32"/>
      <c r="D773" s="33"/>
      <c r="E773" s="2"/>
      <c r="F773" s="2"/>
      <c r="G773" s="66"/>
      <c r="H773" s="31"/>
    </row>
    <row r="774" spans="1:8" ht="12.75" customHeight="1" x14ac:dyDescent="0.2">
      <c r="A774" s="56">
        <v>43002</v>
      </c>
      <c r="B774" s="32"/>
      <c r="C774" s="32"/>
      <c r="D774" s="33"/>
      <c r="E774" s="2"/>
      <c r="F774" s="2"/>
      <c r="G774" s="66"/>
      <c r="H774" s="31"/>
    </row>
    <row r="775" spans="1:8" ht="12.75" customHeight="1" x14ac:dyDescent="0.2">
      <c r="A775" s="30" t="s">
        <v>503</v>
      </c>
      <c r="B775" s="32" t="s">
        <v>7</v>
      </c>
      <c r="C775" s="32">
        <v>440732</v>
      </c>
      <c r="D775" s="33">
        <v>45.786555094706081</v>
      </c>
      <c r="E775" s="2">
        <v>182877</v>
      </c>
      <c r="F775" s="2">
        <v>15832</v>
      </c>
      <c r="G775" s="66"/>
      <c r="H775" s="31"/>
    </row>
    <row r="776" spans="1:8" ht="12.75" customHeight="1" x14ac:dyDescent="0.2">
      <c r="A776" s="30"/>
      <c r="B776" s="32" t="s">
        <v>8</v>
      </c>
      <c r="C776" s="32">
        <v>5372748</v>
      </c>
      <c r="D776" s="33">
        <v>47.111999297193911</v>
      </c>
      <c r="E776" s="2">
        <v>1943180</v>
      </c>
      <c r="F776" s="2">
        <v>524919</v>
      </c>
      <c r="G776" s="77" t="s">
        <v>101</v>
      </c>
      <c r="H776" s="31" t="s">
        <v>11</v>
      </c>
    </row>
    <row r="777" spans="1:8" ht="12.75" customHeight="1" x14ac:dyDescent="0.2">
      <c r="A777" s="30"/>
      <c r="B777" s="32"/>
      <c r="C777" s="32"/>
      <c r="D777" s="33"/>
      <c r="E777" s="2"/>
      <c r="F777" s="2"/>
      <c r="G777" s="66"/>
      <c r="H777" s="31"/>
    </row>
    <row r="778" spans="1:8" ht="12.75" customHeight="1" x14ac:dyDescent="0.2">
      <c r="A778" s="30" t="s">
        <v>504</v>
      </c>
      <c r="B778" s="32" t="s">
        <v>7</v>
      </c>
      <c r="C778" s="32">
        <v>440732</v>
      </c>
      <c r="D778" s="33">
        <v>45.791319895083639</v>
      </c>
      <c r="E778" s="2">
        <v>102638</v>
      </c>
      <c r="F778" s="2">
        <v>94517</v>
      </c>
      <c r="G778" s="66"/>
      <c r="H778" s="31"/>
    </row>
    <row r="779" spans="1:8" ht="12.75" customHeight="1" x14ac:dyDescent="0.2">
      <c r="A779" s="30" t="s">
        <v>494</v>
      </c>
      <c r="B779" s="32" t="s">
        <v>8</v>
      </c>
      <c r="C779" s="32">
        <v>5372748</v>
      </c>
      <c r="D779" s="33">
        <v>47.394480440921477</v>
      </c>
      <c r="E779" s="2">
        <v>1254795</v>
      </c>
      <c r="F779" s="2">
        <v>1257156</v>
      </c>
      <c r="G779" s="77" t="s">
        <v>495</v>
      </c>
      <c r="H779" s="31" t="s">
        <v>9</v>
      </c>
    </row>
    <row r="780" spans="1:8" ht="12.75" customHeight="1" x14ac:dyDescent="0.2">
      <c r="A780" s="30"/>
      <c r="B780" s="32"/>
      <c r="C780" s="32"/>
      <c r="D780" s="33"/>
      <c r="E780" s="2"/>
      <c r="F780" s="2"/>
      <c r="G780" s="66"/>
      <c r="H780" s="31"/>
    </row>
    <row r="781" spans="1:8" ht="12.75" customHeight="1" x14ac:dyDescent="0.2">
      <c r="A781" s="30" t="s">
        <v>505</v>
      </c>
      <c r="B781" s="32" t="s">
        <v>7</v>
      </c>
      <c r="C781" s="32">
        <v>440732</v>
      </c>
      <c r="D781" s="33">
        <v>45.790866104571485</v>
      </c>
      <c r="E781" s="2">
        <v>96586</v>
      </c>
      <c r="F781" s="2">
        <v>100071</v>
      </c>
      <c r="G781" s="66"/>
      <c r="H781" s="31"/>
    </row>
    <row r="782" spans="1:8" ht="12.75" customHeight="1" x14ac:dyDescent="0.2">
      <c r="A782" s="30"/>
      <c r="B782" s="32" t="s">
        <v>8</v>
      </c>
      <c r="C782" s="32">
        <v>5372748</v>
      </c>
      <c r="D782" s="33">
        <v>47.385378953191179</v>
      </c>
      <c r="E782" s="2">
        <v>1186203</v>
      </c>
      <c r="F782" s="2">
        <v>1320952</v>
      </c>
      <c r="G782" s="77" t="s">
        <v>496</v>
      </c>
      <c r="H782" s="31" t="s">
        <v>9</v>
      </c>
    </row>
    <row r="783" spans="1:8" ht="12.75" customHeight="1" x14ac:dyDescent="0.2">
      <c r="A783" s="30"/>
      <c r="B783" s="32"/>
      <c r="C783" s="32"/>
      <c r="D783" s="33"/>
      <c r="E783" s="2"/>
      <c r="F783" s="2"/>
      <c r="G783" s="66"/>
      <c r="H783" s="31"/>
    </row>
    <row r="784" spans="1:8" ht="12.75" customHeight="1" x14ac:dyDescent="0.2">
      <c r="A784" s="56">
        <v>43163</v>
      </c>
      <c r="B784" s="32"/>
      <c r="C784" s="32"/>
      <c r="D784" s="33"/>
      <c r="E784" s="2"/>
      <c r="F784" s="2"/>
      <c r="G784" s="66"/>
      <c r="H784" s="31"/>
    </row>
    <row r="785" spans="1:8" ht="12.75" customHeight="1" x14ac:dyDescent="0.2">
      <c r="A785" s="30" t="s">
        <v>506</v>
      </c>
      <c r="B785" s="32" t="s">
        <v>7</v>
      </c>
      <c r="C785" s="32">
        <v>442729</v>
      </c>
      <c r="D785" s="33">
        <v>54.894755030729861</v>
      </c>
      <c r="E785" s="2">
        <v>205478</v>
      </c>
      <c r="F785" s="2">
        <v>27414</v>
      </c>
      <c r="G785" s="66"/>
      <c r="H785" s="31"/>
    </row>
    <row r="786" spans="1:8" ht="12.75" customHeight="1" x14ac:dyDescent="0.2">
      <c r="A786" s="30"/>
      <c r="B786" s="32" t="s">
        <v>8</v>
      </c>
      <c r="C786" s="32">
        <v>5391090</v>
      </c>
      <c r="D786" s="33">
        <v>53.867529571941851</v>
      </c>
      <c r="E786" s="2">
        <v>2358086</v>
      </c>
      <c r="F786" s="2">
        <v>445464</v>
      </c>
      <c r="G786" s="77" t="s">
        <v>101</v>
      </c>
      <c r="H786" s="31" t="s">
        <v>11</v>
      </c>
    </row>
    <row r="787" spans="1:8" ht="12.75" customHeight="1" x14ac:dyDescent="0.2">
      <c r="A787" s="30"/>
      <c r="B787" s="32"/>
      <c r="C787" s="32"/>
      <c r="D787" s="33"/>
      <c r="E787" s="2"/>
      <c r="F787" s="2"/>
      <c r="G787" s="66"/>
      <c r="H787" s="31"/>
    </row>
    <row r="788" spans="1:8" ht="12.75" customHeight="1" x14ac:dyDescent="0.2">
      <c r="A788" s="30" t="s">
        <v>535</v>
      </c>
      <c r="B788" s="32" t="s">
        <v>7</v>
      </c>
      <c r="C788" s="32">
        <v>442729</v>
      </c>
      <c r="D788" s="33">
        <v>55.121756198487112</v>
      </c>
      <c r="E788" s="2">
        <v>56954</v>
      </c>
      <c r="F788" s="2">
        <v>185045</v>
      </c>
      <c r="G788" s="66"/>
      <c r="H788" s="31"/>
    </row>
    <row r="789" spans="1:8" ht="12.75" customHeight="1" x14ac:dyDescent="0.2">
      <c r="A789" s="30" t="s">
        <v>581</v>
      </c>
      <c r="B789" s="32" t="s">
        <v>8</v>
      </c>
      <c r="C789" s="32">
        <v>5391090</v>
      </c>
      <c r="D789" s="33">
        <v>54.837778631037509</v>
      </c>
      <c r="E789" s="2">
        <v>833837</v>
      </c>
      <c r="F789" s="2">
        <v>2098302</v>
      </c>
      <c r="G789" s="66">
        <v>0</v>
      </c>
      <c r="H789" s="31" t="s">
        <v>9</v>
      </c>
    </row>
    <row r="790" spans="1:8" ht="12.75" customHeight="1" x14ac:dyDescent="0.2">
      <c r="A790" s="30"/>
      <c r="B790" s="32"/>
      <c r="C790" s="32"/>
      <c r="D790" s="33"/>
      <c r="E790" s="2"/>
      <c r="F790" s="2"/>
      <c r="G790" s="66"/>
      <c r="H790" s="31"/>
    </row>
    <row r="791" spans="1:8" ht="12.75" customHeight="1" x14ac:dyDescent="0.2">
      <c r="A791" s="56">
        <v>43261</v>
      </c>
      <c r="B791" s="32"/>
      <c r="C791" s="32"/>
      <c r="D791" s="33"/>
      <c r="E791" s="2"/>
      <c r="F791" s="2"/>
      <c r="G791" s="66"/>
      <c r="H791" s="31"/>
    </row>
    <row r="792" spans="1:8" ht="12.75" customHeight="1" x14ac:dyDescent="0.2">
      <c r="A792" s="30" t="s">
        <v>536</v>
      </c>
      <c r="B792" s="32" t="s">
        <v>7</v>
      </c>
      <c r="C792" s="32">
        <v>443617</v>
      </c>
      <c r="D792" s="33">
        <v>34.090217462360549</v>
      </c>
      <c r="E792" s="2">
        <v>31425</v>
      </c>
      <c r="F792" s="2">
        <v>116032</v>
      </c>
      <c r="G792" s="66"/>
      <c r="H792" s="31"/>
    </row>
    <row r="793" spans="1:8" ht="12.75" customHeight="1" x14ac:dyDescent="0.2">
      <c r="A793" s="30" t="s">
        <v>582</v>
      </c>
      <c r="B793" s="32" t="s">
        <v>8</v>
      </c>
      <c r="C793" s="32">
        <v>5400197</v>
      </c>
      <c r="D793" s="33">
        <v>34.6</v>
      </c>
      <c r="E793" s="2">
        <v>442387</v>
      </c>
      <c r="F793" s="2">
        <v>1379540</v>
      </c>
      <c r="G793" s="66">
        <v>0</v>
      </c>
      <c r="H793" s="31" t="s">
        <v>9</v>
      </c>
    </row>
    <row r="794" spans="1:8" ht="12.75" customHeight="1" x14ac:dyDescent="0.2">
      <c r="A794" s="30"/>
      <c r="B794" s="32"/>
      <c r="C794" s="32"/>
      <c r="D794" s="33"/>
      <c r="E794" s="2"/>
      <c r="F794" s="2"/>
      <c r="G794" s="66"/>
      <c r="H794" s="31"/>
    </row>
    <row r="795" spans="1:8" ht="12.75" customHeight="1" x14ac:dyDescent="0.2">
      <c r="A795" s="30" t="s">
        <v>507</v>
      </c>
      <c r="B795" s="32" t="s">
        <v>7</v>
      </c>
      <c r="C795" s="32">
        <v>443617</v>
      </c>
      <c r="D795" s="33">
        <v>34.087963265609751</v>
      </c>
      <c r="E795" s="2">
        <v>130953</v>
      </c>
      <c r="F795" s="2">
        <v>17345</v>
      </c>
      <c r="G795" s="66"/>
      <c r="H795" s="31"/>
    </row>
    <row r="796" spans="1:8" ht="12.75" customHeight="1" x14ac:dyDescent="0.2">
      <c r="A796" s="30"/>
      <c r="B796" s="32" t="s">
        <v>8</v>
      </c>
      <c r="C796" s="32">
        <v>5400197</v>
      </c>
      <c r="D796" s="33">
        <v>34.5</v>
      </c>
      <c r="E796" s="2">
        <v>1326207</v>
      </c>
      <c r="F796" s="2">
        <v>492024</v>
      </c>
      <c r="G796" s="74" t="s">
        <v>101</v>
      </c>
      <c r="H796" s="31" t="s">
        <v>11</v>
      </c>
    </row>
    <row r="797" spans="1:8" ht="12.75" customHeight="1" x14ac:dyDescent="0.2">
      <c r="A797" s="30"/>
      <c r="B797" s="32"/>
      <c r="C797" s="32"/>
      <c r="D797" s="33"/>
      <c r="E797" s="2"/>
      <c r="F797" s="2"/>
      <c r="G797" s="74"/>
      <c r="H797" s="31"/>
    </row>
    <row r="798" spans="1:8" ht="12.75" customHeight="1" x14ac:dyDescent="0.2">
      <c r="A798" s="56">
        <v>43366</v>
      </c>
      <c r="B798" s="32"/>
      <c r="C798" s="32"/>
      <c r="D798" s="33"/>
      <c r="E798" s="2"/>
      <c r="F798" s="2"/>
      <c r="G798" s="66"/>
      <c r="H798" s="31"/>
    </row>
    <row r="799" spans="1:8" ht="12.75" customHeight="1" x14ac:dyDescent="0.2">
      <c r="A799" s="30" t="s">
        <v>508</v>
      </c>
      <c r="B799" s="32" t="s">
        <v>7</v>
      </c>
      <c r="C799" s="32">
        <v>445429</v>
      </c>
      <c r="D799" s="33">
        <v>38</v>
      </c>
      <c r="E799" s="2">
        <v>144522</v>
      </c>
      <c r="F799" s="2">
        <v>23034</v>
      </c>
      <c r="G799" s="66"/>
      <c r="H799" s="31"/>
    </row>
    <row r="800" spans="1:8" ht="12.75" customHeight="1" x14ac:dyDescent="0.2">
      <c r="A800" s="30" t="s">
        <v>514</v>
      </c>
      <c r="B800" s="32" t="s">
        <v>8</v>
      </c>
      <c r="C800" s="32">
        <v>5412449</v>
      </c>
      <c r="D800" s="33">
        <v>37.5</v>
      </c>
      <c r="E800" s="2">
        <v>1475000</v>
      </c>
      <c r="F800" s="2">
        <v>529253</v>
      </c>
      <c r="G800" s="77" t="s">
        <v>101</v>
      </c>
      <c r="H800" s="31" t="s">
        <v>11</v>
      </c>
    </row>
    <row r="801" spans="1:8" ht="12.75" customHeight="1" x14ac:dyDescent="0.2">
      <c r="A801" s="30"/>
      <c r="B801" s="32"/>
      <c r="C801" s="32"/>
      <c r="D801" s="33"/>
      <c r="E801" s="2"/>
      <c r="F801" s="2"/>
      <c r="G801" s="66"/>
      <c r="H801" s="31"/>
    </row>
    <row r="802" spans="1:8" ht="12.75" customHeight="1" x14ac:dyDescent="0.2">
      <c r="A802" s="30" t="s">
        <v>537</v>
      </c>
      <c r="B802" s="32" t="s">
        <v>7</v>
      </c>
      <c r="C802" s="32">
        <v>445429</v>
      </c>
      <c r="D802" s="33">
        <v>38.1</v>
      </c>
      <c r="E802" s="2">
        <v>106484</v>
      </c>
      <c r="F802" s="2">
        <v>60309</v>
      </c>
      <c r="G802" s="66"/>
      <c r="H802" s="31"/>
    </row>
    <row r="803" spans="1:8" ht="12.75" customHeight="1" x14ac:dyDescent="0.2">
      <c r="A803" s="30" t="s">
        <v>583</v>
      </c>
      <c r="B803" s="32" t="s">
        <v>8</v>
      </c>
      <c r="C803" s="32">
        <v>5412449</v>
      </c>
      <c r="D803" s="33">
        <v>37.5</v>
      </c>
      <c r="E803" s="2">
        <v>774821</v>
      </c>
      <c r="F803" s="2">
        <v>1227326</v>
      </c>
      <c r="G803" s="77">
        <v>4</v>
      </c>
      <c r="H803" s="31" t="s">
        <v>9</v>
      </c>
    </row>
    <row r="804" spans="1:8" ht="12.75" customHeight="1" x14ac:dyDescent="0.2">
      <c r="A804" s="30"/>
      <c r="B804" s="32"/>
      <c r="C804" s="32"/>
      <c r="D804" s="33"/>
      <c r="E804" s="2"/>
      <c r="F804" s="2"/>
      <c r="G804" s="66"/>
      <c r="H804" s="31"/>
    </row>
    <row r="805" spans="1:8" ht="12.75" customHeight="1" x14ac:dyDescent="0.2">
      <c r="A805" s="30" t="s">
        <v>538</v>
      </c>
      <c r="B805" s="32" t="s">
        <v>7</v>
      </c>
      <c r="C805" s="32">
        <v>445429</v>
      </c>
      <c r="D805" s="33">
        <v>38</v>
      </c>
      <c r="E805" s="2">
        <v>94390</v>
      </c>
      <c r="F805" s="2">
        <v>70968</v>
      </c>
      <c r="G805" s="66"/>
      <c r="H805" s="31"/>
    </row>
    <row r="806" spans="1:8" ht="12.75" customHeight="1" x14ac:dyDescent="0.2">
      <c r="A806" s="30" t="s">
        <v>584</v>
      </c>
      <c r="B806" s="32" t="s">
        <v>8</v>
      </c>
      <c r="C806" s="32">
        <v>5412449</v>
      </c>
      <c r="D806" s="33">
        <v>37.5</v>
      </c>
      <c r="E806" s="2">
        <v>628301</v>
      </c>
      <c r="F806" s="2">
        <v>1358894</v>
      </c>
      <c r="G806" s="77">
        <v>4</v>
      </c>
      <c r="H806" s="31" t="s">
        <v>9</v>
      </c>
    </row>
    <row r="807" spans="1:8" ht="12.75" customHeight="1" x14ac:dyDescent="0.2">
      <c r="A807" s="30"/>
      <c r="B807" s="32"/>
      <c r="C807" s="32"/>
      <c r="D807" s="33"/>
      <c r="E807" s="2"/>
      <c r="F807" s="2"/>
      <c r="G807" s="66"/>
      <c r="H807" s="31"/>
    </row>
    <row r="808" spans="1:8" ht="12.75" customHeight="1" x14ac:dyDescent="0.2">
      <c r="A808" s="56">
        <v>43429</v>
      </c>
      <c r="B808" s="32"/>
      <c r="C808" s="32"/>
      <c r="D808" s="33"/>
      <c r="E808" s="2"/>
      <c r="F808" s="2"/>
      <c r="G808" s="66"/>
      <c r="H808" s="31"/>
    </row>
    <row r="809" spans="1:8" ht="12.75" customHeight="1" x14ac:dyDescent="0.2">
      <c r="A809" s="30" t="s">
        <v>539</v>
      </c>
      <c r="B809" s="32" t="s">
        <v>7</v>
      </c>
      <c r="C809" s="32">
        <v>446850</v>
      </c>
      <c r="D809" s="33">
        <v>45</v>
      </c>
      <c r="E809" s="2">
        <v>77770</v>
      </c>
      <c r="F809" s="2">
        <v>111091</v>
      </c>
      <c r="G809" s="66"/>
      <c r="H809" s="31"/>
    </row>
    <row r="810" spans="1:8" ht="12.75" customHeight="1" x14ac:dyDescent="0.2">
      <c r="A810" s="30" t="s">
        <v>585</v>
      </c>
      <c r="B810" s="32" t="s">
        <v>8</v>
      </c>
      <c r="C810" s="32">
        <v>5420789</v>
      </c>
      <c r="D810" s="33">
        <v>48.3</v>
      </c>
      <c r="E810" s="2">
        <v>1144845</v>
      </c>
      <c r="F810" s="2">
        <v>1384027</v>
      </c>
      <c r="G810" s="77">
        <v>5</v>
      </c>
      <c r="H810" s="31" t="s">
        <v>9</v>
      </c>
    </row>
    <row r="811" spans="1:8" ht="12.75" customHeight="1" x14ac:dyDescent="0.2">
      <c r="A811" s="30"/>
      <c r="B811" s="32"/>
      <c r="C811" s="32"/>
      <c r="D811" s="33"/>
      <c r="E811" s="2"/>
      <c r="F811" s="2"/>
      <c r="G811" s="66"/>
      <c r="H811" s="31"/>
    </row>
    <row r="812" spans="1:8" ht="12.75" customHeight="1" x14ac:dyDescent="0.2">
      <c r="A812" s="30" t="s">
        <v>540</v>
      </c>
      <c r="B812" s="32" t="s">
        <v>7</v>
      </c>
      <c r="C812" s="32">
        <v>446850</v>
      </c>
      <c r="D812" s="33">
        <v>45.01</v>
      </c>
      <c r="E812" s="2">
        <v>46192</v>
      </c>
      <c r="F812" s="2">
        <v>151413</v>
      </c>
      <c r="G812" s="66"/>
      <c r="H812" s="31"/>
    </row>
    <row r="813" spans="1:8" ht="12.75" customHeight="1" x14ac:dyDescent="0.2">
      <c r="A813" s="30" t="s">
        <v>586</v>
      </c>
      <c r="B813" s="32" t="s">
        <v>8</v>
      </c>
      <c r="C813" s="32">
        <v>5420789</v>
      </c>
      <c r="D813" s="33">
        <v>48.41</v>
      </c>
      <c r="E813" s="2">
        <v>872288</v>
      </c>
      <c r="F813" s="2">
        <v>1713501</v>
      </c>
      <c r="G813" s="77">
        <v>0</v>
      </c>
      <c r="H813" s="31" t="s">
        <v>9</v>
      </c>
    </row>
    <row r="814" spans="1:8" ht="12.75" customHeight="1" x14ac:dyDescent="0.2">
      <c r="A814" s="30"/>
      <c r="B814" s="32"/>
      <c r="C814" s="32"/>
      <c r="D814" s="33"/>
      <c r="E814" s="2"/>
      <c r="F814" s="2"/>
      <c r="G814" s="66"/>
      <c r="H814" s="31"/>
    </row>
    <row r="815" spans="1:8" ht="12.75" customHeight="1" x14ac:dyDescent="0.2">
      <c r="A815" s="30" t="s">
        <v>509</v>
      </c>
      <c r="B815" s="32" t="s">
        <v>7</v>
      </c>
      <c r="C815" s="32">
        <v>446850</v>
      </c>
      <c r="D815" s="33">
        <v>45.02</v>
      </c>
      <c r="E815" s="2">
        <v>102055</v>
      </c>
      <c r="F815" s="2">
        <v>95277</v>
      </c>
      <c r="G815" s="66"/>
      <c r="H815" s="31"/>
    </row>
    <row r="816" spans="1:8" ht="12.75" customHeight="1" x14ac:dyDescent="0.2">
      <c r="A816" s="30" t="s">
        <v>510</v>
      </c>
      <c r="B816" s="32" t="s">
        <v>8</v>
      </c>
      <c r="C816" s="32">
        <v>5420789</v>
      </c>
      <c r="D816" s="33">
        <v>48.38</v>
      </c>
      <c r="E816" s="2">
        <v>1667849</v>
      </c>
      <c r="F816" s="2">
        <v>909172</v>
      </c>
      <c r="G816" s="77" t="s">
        <v>483</v>
      </c>
      <c r="H816" s="31" t="s">
        <v>11</v>
      </c>
    </row>
    <row r="817" spans="1:8" ht="12.75" customHeight="1" x14ac:dyDescent="0.2">
      <c r="A817" s="30"/>
      <c r="B817" s="32"/>
      <c r="C817" s="32"/>
      <c r="D817" s="33"/>
      <c r="E817" s="2"/>
      <c r="F817" s="2"/>
      <c r="G817" s="66"/>
      <c r="H817" s="31"/>
    </row>
    <row r="818" spans="1:8" ht="12.75" customHeight="1" x14ac:dyDescent="0.2">
      <c r="A818" s="56">
        <v>43506</v>
      </c>
      <c r="B818" s="32"/>
      <c r="C818" s="32"/>
      <c r="D818" s="33"/>
      <c r="E818" s="2"/>
      <c r="F818" s="2"/>
      <c r="G818" s="66"/>
      <c r="H818" s="31"/>
    </row>
    <row r="819" spans="1:8" ht="12.75" customHeight="1" x14ac:dyDescent="0.2">
      <c r="A819" s="30" t="s">
        <v>541</v>
      </c>
      <c r="B819" s="32" t="s">
        <v>7</v>
      </c>
      <c r="C819" s="32">
        <v>448820</v>
      </c>
      <c r="D819" s="33">
        <v>38.200000000000003</v>
      </c>
      <c r="E819" s="2">
        <v>62227</v>
      </c>
      <c r="F819" s="2">
        <v>105597</v>
      </c>
      <c r="G819" s="66"/>
      <c r="H819" s="31"/>
    </row>
    <row r="820" spans="1:8" ht="12.75" customHeight="1" x14ac:dyDescent="0.2">
      <c r="A820" s="30" t="s">
        <v>587</v>
      </c>
      <c r="B820" s="32" t="s">
        <v>8</v>
      </c>
      <c r="C820" s="32">
        <v>5429641</v>
      </c>
      <c r="D820" s="33">
        <v>37.9</v>
      </c>
      <c r="E820" s="2">
        <v>737241</v>
      </c>
      <c r="F820" s="2">
        <v>1291513</v>
      </c>
      <c r="G820" s="77">
        <v>0</v>
      </c>
      <c r="H820" s="31" t="s">
        <v>9</v>
      </c>
    </row>
    <row r="821" spans="1:8" ht="12.75" customHeight="1" x14ac:dyDescent="0.2">
      <c r="A821" s="30"/>
      <c r="B821" s="32"/>
      <c r="C821" s="32"/>
      <c r="D821" s="33"/>
      <c r="E821" s="2"/>
      <c r="F821" s="2"/>
      <c r="G821" s="66"/>
      <c r="H821" s="31"/>
    </row>
    <row r="822" spans="1:8" ht="12.75" customHeight="1" x14ac:dyDescent="0.2">
      <c r="A822" s="56">
        <v>43604</v>
      </c>
      <c r="B822" s="32"/>
      <c r="C822" s="32"/>
      <c r="D822" s="33"/>
      <c r="E822" s="2"/>
      <c r="F822" s="2"/>
      <c r="G822" s="66"/>
      <c r="H822" s="31"/>
    </row>
    <row r="823" spans="1:8" ht="12.75" customHeight="1" x14ac:dyDescent="0.2">
      <c r="A823" s="30" t="s">
        <v>511</v>
      </c>
      <c r="B823" s="32" t="s">
        <v>7</v>
      </c>
      <c r="C823" s="32">
        <v>450046</v>
      </c>
      <c r="D823" s="33">
        <v>44.5</v>
      </c>
      <c r="E823" s="2">
        <v>156993</v>
      </c>
      <c r="F823" s="2">
        <v>37507</v>
      </c>
      <c r="G823" s="66"/>
      <c r="H823" s="31"/>
    </row>
    <row r="824" spans="1:8" ht="12.75" customHeight="1" x14ac:dyDescent="0.2">
      <c r="A824" s="30"/>
      <c r="B824" s="32" t="s">
        <v>8</v>
      </c>
      <c r="C824" s="32">
        <v>5439853</v>
      </c>
      <c r="D824" s="33">
        <v>43.7</v>
      </c>
      <c r="E824" s="2">
        <v>1541147</v>
      </c>
      <c r="F824" s="2">
        <v>780457</v>
      </c>
      <c r="G824" s="77" t="s">
        <v>101</v>
      </c>
      <c r="H824" s="31" t="s">
        <v>11</v>
      </c>
    </row>
    <row r="825" spans="1:8" ht="12.75" customHeight="1" x14ac:dyDescent="0.2">
      <c r="A825" s="30"/>
      <c r="B825" s="32"/>
      <c r="C825" s="32"/>
      <c r="D825" s="33"/>
      <c r="E825" s="2"/>
      <c r="F825" s="2"/>
      <c r="G825" s="66"/>
      <c r="H825" s="31"/>
    </row>
    <row r="826" spans="1:8" ht="12.75" customHeight="1" x14ac:dyDescent="0.2">
      <c r="A826" s="30" t="s">
        <v>512</v>
      </c>
      <c r="B826" s="32" t="s">
        <v>7</v>
      </c>
      <c r="C826" s="32">
        <v>450046</v>
      </c>
      <c r="D826" s="33">
        <v>44.5</v>
      </c>
      <c r="E826" s="2">
        <v>141391</v>
      </c>
      <c r="F826" s="2">
        <v>56229</v>
      </c>
      <c r="G826" s="66"/>
      <c r="H826" s="31"/>
    </row>
    <row r="827" spans="1:8" ht="12.75" customHeight="1" x14ac:dyDescent="0.2">
      <c r="A827" s="30" t="s">
        <v>513</v>
      </c>
      <c r="B827" s="32" t="s">
        <v>8</v>
      </c>
      <c r="C827" s="32">
        <v>5439853</v>
      </c>
      <c r="D827" s="33">
        <v>43.9</v>
      </c>
      <c r="E827" s="2">
        <v>1501880</v>
      </c>
      <c r="F827" s="2">
        <v>854274</v>
      </c>
      <c r="G827" s="77" t="s">
        <v>454</v>
      </c>
      <c r="H827" s="31" t="s">
        <v>11</v>
      </c>
    </row>
    <row r="828" spans="1:8" ht="12.75" customHeight="1" x14ac:dyDescent="0.2">
      <c r="A828" s="30"/>
      <c r="B828" s="32"/>
      <c r="C828" s="32"/>
      <c r="D828" s="33"/>
      <c r="E828" s="2"/>
      <c r="F828" s="2"/>
      <c r="G828" s="66"/>
      <c r="H828" s="31"/>
    </row>
    <row r="829" spans="1:8" ht="12.75" customHeight="1" x14ac:dyDescent="0.2">
      <c r="A829" s="56">
        <v>43870</v>
      </c>
      <c r="B829" s="32"/>
      <c r="C829" s="32"/>
      <c r="D829" s="33"/>
      <c r="E829" s="2"/>
      <c r="F829" s="2"/>
      <c r="G829" s="66"/>
      <c r="H829" s="31"/>
    </row>
    <row r="830" spans="1:8" ht="12.75" customHeight="1" x14ac:dyDescent="0.2">
      <c r="A830" s="30" t="s">
        <v>588</v>
      </c>
      <c r="B830" s="32" t="s">
        <v>7</v>
      </c>
      <c r="C830" s="32">
        <v>454341</v>
      </c>
      <c r="D830" s="33">
        <v>44.1</v>
      </c>
      <c r="E830" s="2">
        <v>104444</v>
      </c>
      <c r="F830" s="2">
        <v>91721</v>
      </c>
      <c r="G830" s="66"/>
      <c r="H830" s="31"/>
    </row>
    <row r="831" spans="1:8" ht="12.75" customHeight="1" x14ac:dyDescent="0.2">
      <c r="A831" s="30"/>
      <c r="B831" s="32" t="s">
        <v>8</v>
      </c>
      <c r="C831" s="32">
        <v>5467714</v>
      </c>
      <c r="D831" s="33">
        <v>41.7</v>
      </c>
      <c r="E831" s="2">
        <v>963740</v>
      </c>
      <c r="F831" s="2">
        <v>1280331</v>
      </c>
      <c r="G831" s="77" t="s">
        <v>421</v>
      </c>
      <c r="H831" s="31" t="s">
        <v>9</v>
      </c>
    </row>
    <row r="832" spans="1:8" ht="12.75" customHeight="1" x14ac:dyDescent="0.2">
      <c r="A832" s="30"/>
      <c r="B832" s="32"/>
      <c r="C832" s="32"/>
      <c r="D832" s="33"/>
      <c r="E832" s="2"/>
      <c r="F832" s="2"/>
      <c r="G832" s="66"/>
      <c r="H832" s="31"/>
    </row>
    <row r="833" spans="1:8" ht="12.75" customHeight="1" x14ac:dyDescent="0.2">
      <c r="A833" s="30" t="s">
        <v>589</v>
      </c>
      <c r="B833" s="32" t="s">
        <v>7</v>
      </c>
      <c r="C833" s="32">
        <v>454341</v>
      </c>
      <c r="D833" s="33">
        <v>44.1</v>
      </c>
      <c r="E833" s="2">
        <v>156875</v>
      </c>
      <c r="F833" s="2">
        <v>38754</v>
      </c>
      <c r="G833" s="66"/>
      <c r="H833" s="31"/>
    </row>
    <row r="834" spans="1:8" ht="12.75" customHeight="1" x14ac:dyDescent="0.2">
      <c r="A834" s="30" t="s">
        <v>590</v>
      </c>
      <c r="B834" s="32" t="s">
        <v>8</v>
      </c>
      <c r="C834" s="32">
        <v>5467714</v>
      </c>
      <c r="D834" s="33">
        <v>41.7</v>
      </c>
      <c r="E834" s="2">
        <v>1414160</v>
      </c>
      <c r="F834" s="2">
        <v>827235</v>
      </c>
      <c r="G834" s="77" t="s">
        <v>438</v>
      </c>
      <c r="H834" s="31" t="s">
        <v>11</v>
      </c>
    </row>
    <row r="835" spans="1:8" ht="12.75" customHeight="1" x14ac:dyDescent="0.2">
      <c r="A835" s="30"/>
      <c r="B835" s="32"/>
      <c r="C835" s="32"/>
      <c r="D835" s="33"/>
      <c r="E835" s="2"/>
      <c r="F835" s="2"/>
      <c r="G835" s="77"/>
      <c r="H835" s="31"/>
    </row>
    <row r="836" spans="1:8" ht="12.75" customHeight="1" x14ac:dyDescent="0.2">
      <c r="A836" s="56">
        <v>44101</v>
      </c>
      <c r="B836" s="32"/>
      <c r="C836" s="32"/>
      <c r="D836" s="33"/>
      <c r="E836" s="2"/>
      <c r="F836" s="2"/>
      <c r="G836" s="66"/>
      <c r="H836" s="31"/>
    </row>
    <row r="837" spans="1:8" ht="12.75" customHeight="1" x14ac:dyDescent="0.2">
      <c r="A837" s="30" t="s">
        <v>606</v>
      </c>
      <c r="B837" s="32" t="s">
        <v>7</v>
      </c>
      <c r="C837" s="32">
        <v>460489</v>
      </c>
      <c r="D837" s="33">
        <v>58.9</v>
      </c>
      <c r="E837" s="2">
        <v>77716</v>
      </c>
      <c r="F837" s="2">
        <v>189655</v>
      </c>
      <c r="G837" s="66"/>
      <c r="H837" s="31"/>
    </row>
    <row r="838" spans="1:8" ht="12.75" customHeight="1" x14ac:dyDescent="0.2">
      <c r="A838" s="30"/>
      <c r="B838" s="32" t="s">
        <v>8</v>
      </c>
      <c r="C838" s="32">
        <v>5493036</v>
      </c>
      <c r="D838" s="33">
        <v>59.5</v>
      </c>
      <c r="E838" s="2">
        <v>1233995</v>
      </c>
      <c r="F838" s="2">
        <v>1988349</v>
      </c>
      <c r="G838" s="77" t="s">
        <v>419</v>
      </c>
      <c r="H838" s="31" t="s">
        <v>9</v>
      </c>
    </row>
    <row r="839" spans="1:8" ht="12.75" customHeight="1" x14ac:dyDescent="0.2">
      <c r="A839" s="30"/>
      <c r="B839" s="32"/>
      <c r="C839" s="32"/>
      <c r="D839" s="33"/>
      <c r="E839" s="2"/>
      <c r="F839" s="2"/>
      <c r="G839" s="66"/>
      <c r="H839" s="31"/>
    </row>
    <row r="840" spans="1:8" ht="12.75" customHeight="1" x14ac:dyDescent="0.2">
      <c r="A840" s="30" t="s">
        <v>591</v>
      </c>
      <c r="B840" s="32" t="s">
        <v>7</v>
      </c>
      <c r="C840" s="32">
        <v>460489</v>
      </c>
      <c r="D840" s="33">
        <v>58.8</v>
      </c>
      <c r="E840" s="2">
        <v>105970</v>
      </c>
      <c r="F840" s="2">
        <v>157585</v>
      </c>
      <c r="G840" s="66"/>
      <c r="H840" s="31"/>
    </row>
    <row r="841" spans="1:8" ht="12.75" customHeight="1" x14ac:dyDescent="0.2">
      <c r="A841" s="30" t="s">
        <v>592</v>
      </c>
      <c r="B841" s="32" t="s">
        <v>8</v>
      </c>
      <c r="C841" s="32">
        <v>5493036</v>
      </c>
      <c r="D841" s="33">
        <v>59.3</v>
      </c>
      <c r="E841" s="2">
        <v>1531027</v>
      </c>
      <c r="F841" s="2">
        <v>1654105</v>
      </c>
      <c r="G841" s="77" t="s">
        <v>597</v>
      </c>
      <c r="H841" s="31" t="s">
        <v>9</v>
      </c>
    </row>
    <row r="842" spans="1:8" ht="12.75" customHeight="1" x14ac:dyDescent="0.2">
      <c r="A842" s="30"/>
      <c r="B842" s="32"/>
      <c r="C842" s="32"/>
      <c r="D842" s="33"/>
      <c r="E842" s="2"/>
      <c r="F842" s="2"/>
      <c r="G842" s="66"/>
      <c r="H842" s="31"/>
    </row>
    <row r="843" spans="1:8" ht="12.75" customHeight="1" x14ac:dyDescent="0.2">
      <c r="A843" s="30" t="s">
        <v>593</v>
      </c>
      <c r="B843" s="32" t="s">
        <v>7</v>
      </c>
      <c r="C843" s="32">
        <v>460489</v>
      </c>
      <c r="D843" s="33">
        <v>58.8</v>
      </c>
      <c r="E843" s="2">
        <v>128704</v>
      </c>
      <c r="F843" s="2">
        <v>133139</v>
      </c>
      <c r="G843" s="66"/>
      <c r="H843" s="31"/>
    </row>
    <row r="844" spans="1:8" ht="12.75" customHeight="1" x14ac:dyDescent="0.2">
      <c r="A844" s="30" t="s">
        <v>594</v>
      </c>
      <c r="B844" s="32" t="s">
        <v>8</v>
      </c>
      <c r="C844" s="32">
        <v>5493036</v>
      </c>
      <c r="D844" s="33">
        <v>59.2</v>
      </c>
      <c r="E844" s="2">
        <v>1164451</v>
      </c>
      <c r="F844" s="2">
        <v>2003235</v>
      </c>
      <c r="G844" s="77" t="s">
        <v>598</v>
      </c>
      <c r="H844" s="31" t="s">
        <v>9</v>
      </c>
    </row>
    <row r="845" spans="1:8" ht="12.75" customHeight="1" x14ac:dyDescent="0.2">
      <c r="A845" s="30"/>
      <c r="B845" s="32"/>
      <c r="C845" s="32"/>
      <c r="D845" s="33"/>
      <c r="E845" s="2"/>
      <c r="F845" s="2"/>
      <c r="G845" s="66"/>
      <c r="H845" s="31"/>
    </row>
    <row r="846" spans="1:8" ht="12.75" customHeight="1" x14ac:dyDescent="0.2">
      <c r="A846" s="30" t="s">
        <v>595</v>
      </c>
      <c r="B846" s="32" t="s">
        <v>7</v>
      </c>
      <c r="C846" s="32">
        <v>460489</v>
      </c>
      <c r="D846" s="33">
        <v>58.9</v>
      </c>
      <c r="E846" s="2">
        <v>217983</v>
      </c>
      <c r="F846" s="2">
        <v>49038</v>
      </c>
      <c r="G846" s="66"/>
      <c r="H846" s="31"/>
    </row>
    <row r="847" spans="1:8" ht="12.75" customHeight="1" x14ac:dyDescent="0.2">
      <c r="A847" s="30" t="s">
        <v>607</v>
      </c>
      <c r="B847" s="32" t="s">
        <v>8</v>
      </c>
      <c r="C847" s="32">
        <v>5493036</v>
      </c>
      <c r="D847" s="33">
        <v>59.4</v>
      </c>
      <c r="E847" s="2">
        <v>1933310</v>
      </c>
      <c r="F847" s="2">
        <v>1270705</v>
      </c>
      <c r="G847" s="77" t="s">
        <v>114</v>
      </c>
      <c r="H847" s="31" t="s">
        <v>11</v>
      </c>
    </row>
    <row r="848" spans="1:8" ht="12.75" customHeight="1" x14ac:dyDescent="0.2">
      <c r="A848" s="30"/>
      <c r="B848" s="32"/>
      <c r="C848" s="32"/>
      <c r="D848" s="33"/>
      <c r="E848" s="2"/>
      <c r="F848" s="2"/>
      <c r="G848" s="77"/>
      <c r="H848" s="31"/>
    </row>
    <row r="849" spans="1:8" ht="12.75" customHeight="1" x14ac:dyDescent="0.2">
      <c r="A849" s="30" t="s">
        <v>596</v>
      </c>
      <c r="B849" s="32" t="s">
        <v>7</v>
      </c>
      <c r="C849" s="32">
        <v>460489</v>
      </c>
      <c r="D849" s="33">
        <v>58.9</v>
      </c>
      <c r="E849" s="2">
        <v>108699</v>
      </c>
      <c r="F849" s="2">
        <v>156011</v>
      </c>
      <c r="G849" s="66"/>
      <c r="H849" s="31"/>
    </row>
    <row r="850" spans="1:8" ht="12.75" customHeight="1" x14ac:dyDescent="0.2">
      <c r="A850" s="30"/>
      <c r="B850" s="32" t="s">
        <v>8</v>
      </c>
      <c r="C850" s="32">
        <v>5493036</v>
      </c>
      <c r="D850" s="33">
        <v>59.4</v>
      </c>
      <c r="E850" s="2">
        <v>1605839</v>
      </c>
      <c r="F850" s="2">
        <v>1597324</v>
      </c>
      <c r="G850" s="77" t="s">
        <v>114</v>
      </c>
      <c r="H850" s="31" t="s">
        <v>11</v>
      </c>
    </row>
    <row r="851" spans="1:8" ht="12.75" customHeight="1" x14ac:dyDescent="0.2">
      <c r="A851" s="30"/>
      <c r="B851" s="32"/>
      <c r="C851" s="32"/>
      <c r="D851" s="33"/>
      <c r="E851" s="2"/>
      <c r="F851" s="2"/>
      <c r="G851" s="77"/>
      <c r="H851" s="31"/>
    </row>
    <row r="852" spans="1:8" ht="12.75" customHeight="1" x14ac:dyDescent="0.2">
      <c r="A852" s="56">
        <v>44164</v>
      </c>
      <c r="B852" s="32"/>
      <c r="C852" s="32"/>
      <c r="D852" s="33"/>
      <c r="E852" s="2"/>
      <c r="F852" s="2"/>
      <c r="G852" s="77"/>
      <c r="H852" s="31"/>
    </row>
    <row r="853" spans="1:8" ht="12.75" customHeight="1" x14ac:dyDescent="0.2">
      <c r="A853" s="30" t="s">
        <v>599</v>
      </c>
      <c r="B853" s="32" t="s">
        <v>7</v>
      </c>
      <c r="C853" s="32">
        <v>458962</v>
      </c>
      <c r="D853" s="33">
        <v>46.9</v>
      </c>
      <c r="E853" s="2">
        <v>127545</v>
      </c>
      <c r="F853" s="2">
        <v>85585</v>
      </c>
      <c r="G853" s="77"/>
      <c r="H853" s="31"/>
    </row>
    <row r="854" spans="1:8" ht="12.75" customHeight="1" x14ac:dyDescent="0.2">
      <c r="A854" s="30" t="s">
        <v>600</v>
      </c>
      <c r="B854" s="32" t="s">
        <v>8</v>
      </c>
      <c r="C854" s="32">
        <v>5495345</v>
      </c>
      <c r="D854" s="33">
        <v>47</v>
      </c>
      <c r="E854" s="2">
        <v>1299129</v>
      </c>
      <c r="F854" s="2">
        <v>1261680</v>
      </c>
      <c r="G854" s="77" t="s">
        <v>616</v>
      </c>
      <c r="H854" s="31" t="s">
        <v>9</v>
      </c>
    </row>
    <row r="855" spans="1:8" ht="12.75" customHeight="1" x14ac:dyDescent="0.2">
      <c r="A855" s="30"/>
      <c r="B855" s="32"/>
      <c r="C855" s="32"/>
      <c r="D855" s="33"/>
      <c r="E855" s="2"/>
      <c r="F855" s="2"/>
      <c r="G855" s="77"/>
      <c r="H855" s="31"/>
    </row>
    <row r="856" spans="1:8" ht="12.75" customHeight="1" x14ac:dyDescent="0.2">
      <c r="A856" s="30" t="s">
        <v>601</v>
      </c>
      <c r="B856" s="32" t="s">
        <v>7</v>
      </c>
      <c r="C856" s="32">
        <v>458962</v>
      </c>
      <c r="D856" s="33">
        <v>46.8</v>
      </c>
      <c r="E856" s="2">
        <v>103962</v>
      </c>
      <c r="F856" s="2">
        <v>107310</v>
      </c>
      <c r="G856" s="77"/>
      <c r="H856" s="31"/>
    </row>
    <row r="857" spans="1:8" ht="12.75" customHeight="1" x14ac:dyDescent="0.2">
      <c r="A857" s="30" t="s">
        <v>602</v>
      </c>
      <c r="B857" s="32" t="s">
        <v>8</v>
      </c>
      <c r="C857" s="32">
        <v>5495345</v>
      </c>
      <c r="D857" s="33">
        <v>46.9</v>
      </c>
      <c r="E857" s="2">
        <v>1081684</v>
      </c>
      <c r="F857" s="2">
        <v>1460650</v>
      </c>
      <c r="G857" s="77" t="s">
        <v>419</v>
      </c>
      <c r="H857" s="31" t="s">
        <v>9</v>
      </c>
    </row>
    <row r="858" spans="1:8" ht="12.75" customHeight="1" x14ac:dyDescent="0.2">
      <c r="A858" s="30"/>
      <c r="B858" s="32"/>
      <c r="C858" s="32"/>
      <c r="D858" s="33"/>
      <c r="E858" s="2"/>
      <c r="F858" s="2"/>
      <c r="G858" s="77"/>
      <c r="H858" s="31"/>
    </row>
    <row r="859" spans="1:8" ht="12.75" customHeight="1" x14ac:dyDescent="0.2">
      <c r="A859" s="56">
        <v>44262</v>
      </c>
      <c r="B859" s="32"/>
      <c r="C859" s="32"/>
      <c r="D859" s="33"/>
      <c r="E859" s="2"/>
      <c r="F859" s="2"/>
      <c r="G859" s="77"/>
      <c r="H859" s="31"/>
    </row>
    <row r="860" spans="1:8" ht="12.75" customHeight="1" x14ac:dyDescent="0.2">
      <c r="A860" s="30" t="s">
        <v>617</v>
      </c>
      <c r="B860" s="32" t="s">
        <v>7</v>
      </c>
      <c r="C860" s="32">
        <v>459257</v>
      </c>
      <c r="D860" s="33">
        <v>55.9</v>
      </c>
      <c r="E860" s="2">
        <v>128221</v>
      </c>
      <c r="F860" s="2">
        <v>123627</v>
      </c>
      <c r="G860" s="77"/>
      <c r="H860" s="31"/>
    </row>
    <row r="861" spans="1:8" ht="12.75" customHeight="1" x14ac:dyDescent="0.2">
      <c r="A861" s="30"/>
      <c r="B861" s="32" t="s">
        <v>8</v>
      </c>
      <c r="C861" s="32">
        <v>5496858</v>
      </c>
      <c r="D861" s="33">
        <v>51.4</v>
      </c>
      <c r="E861" s="2">
        <v>1427626</v>
      </c>
      <c r="F861" s="2">
        <v>1360317</v>
      </c>
      <c r="G861" s="77">
        <v>18</v>
      </c>
      <c r="H861" s="31" t="s">
        <v>11</v>
      </c>
    </row>
    <row r="862" spans="1:8" ht="12.75" customHeight="1" x14ac:dyDescent="0.2">
      <c r="A862" s="30"/>
      <c r="B862" s="32"/>
      <c r="C862" s="32"/>
      <c r="D862" s="33"/>
      <c r="E862" s="2"/>
      <c r="F862" s="2"/>
      <c r="G862" s="77"/>
      <c r="H862" s="31"/>
    </row>
    <row r="863" spans="1:8" ht="12.75" customHeight="1" x14ac:dyDescent="0.2">
      <c r="A863" s="30" t="s">
        <v>603</v>
      </c>
      <c r="B863" s="32" t="s">
        <v>7</v>
      </c>
      <c r="C863" s="32">
        <v>459257</v>
      </c>
      <c r="D863" s="33">
        <v>55.8</v>
      </c>
      <c r="E863" s="2">
        <v>74716</v>
      </c>
      <c r="F863" s="2">
        <v>174640</v>
      </c>
      <c r="G863" s="77"/>
      <c r="H863" s="31"/>
    </row>
    <row r="864" spans="1:8" ht="12.75" customHeight="1" x14ac:dyDescent="0.2">
      <c r="A864" s="30"/>
      <c r="B864" s="32" t="s">
        <v>8</v>
      </c>
      <c r="C864" s="32">
        <v>5496858</v>
      </c>
      <c r="D864" s="33">
        <v>51.3</v>
      </c>
      <c r="E864" s="2">
        <v>984611</v>
      </c>
      <c r="F864" s="2">
        <v>1778014</v>
      </c>
      <c r="G864" s="77" t="s">
        <v>98</v>
      </c>
      <c r="H864" s="31" t="s">
        <v>9</v>
      </c>
    </row>
    <row r="865" spans="1:10" ht="12.75" customHeight="1" x14ac:dyDescent="0.2">
      <c r="A865" s="30"/>
      <c r="B865" s="32"/>
      <c r="C865" s="32"/>
      <c r="D865" s="33"/>
      <c r="E865" s="2"/>
      <c r="F865" s="2"/>
      <c r="G865" s="77"/>
      <c r="H865" s="31"/>
    </row>
    <row r="866" spans="1:10" ht="12.75" customHeight="1" x14ac:dyDescent="0.2">
      <c r="A866" s="30" t="s">
        <v>604</v>
      </c>
      <c r="B866" s="32" t="s">
        <v>7</v>
      </c>
      <c r="C866" s="32">
        <v>459257</v>
      </c>
      <c r="D866" s="33">
        <v>55.8</v>
      </c>
      <c r="E866" s="2">
        <v>84440</v>
      </c>
      <c r="F866" s="2">
        <v>162978</v>
      </c>
      <c r="G866" s="77"/>
      <c r="H866" s="31"/>
    </row>
    <row r="867" spans="1:10" ht="12.75" customHeight="1" x14ac:dyDescent="0.2">
      <c r="A867" s="30" t="s">
        <v>605</v>
      </c>
      <c r="B867" s="32" t="s">
        <v>8</v>
      </c>
      <c r="C867" s="32">
        <v>5496858</v>
      </c>
      <c r="D867" s="33">
        <v>51.1</v>
      </c>
      <c r="E867" s="2">
        <v>1408380</v>
      </c>
      <c r="F867" s="2">
        <v>1318630</v>
      </c>
      <c r="G867" s="77" t="s">
        <v>459</v>
      </c>
      <c r="H867" s="31" t="s">
        <v>11</v>
      </c>
    </row>
    <row r="868" spans="1:10" ht="12.75" customHeight="1" x14ac:dyDescent="0.2">
      <c r="A868" s="30"/>
      <c r="B868" s="32"/>
      <c r="C868" s="32"/>
      <c r="D868" s="33"/>
      <c r="E868" s="2"/>
      <c r="F868" s="2"/>
      <c r="G868" s="77"/>
      <c r="H868" s="31"/>
    </row>
    <row r="869" spans="1:10" ht="12.75" customHeight="1" x14ac:dyDescent="0.2">
      <c r="A869" s="56">
        <v>44360</v>
      </c>
      <c r="B869" s="32"/>
      <c r="C869" s="32"/>
      <c r="D869" s="33"/>
      <c r="E869" s="2"/>
      <c r="F869" s="2"/>
      <c r="G869" s="77"/>
      <c r="H869" s="31"/>
    </row>
    <row r="870" spans="1:10" ht="12.75" customHeight="1" x14ac:dyDescent="0.2">
      <c r="A870" s="30" t="s">
        <v>608</v>
      </c>
      <c r="B870" s="32" t="s">
        <v>7</v>
      </c>
      <c r="C870" s="32">
        <v>460172</v>
      </c>
      <c r="D870" s="33">
        <v>57.8</v>
      </c>
      <c r="E870" s="2">
        <v>88493</v>
      </c>
      <c r="F870" s="2">
        <v>172035</v>
      </c>
      <c r="G870" s="77"/>
      <c r="H870" s="31"/>
      <c r="J870" s="79"/>
    </row>
    <row r="871" spans="1:10" ht="12.75" customHeight="1" x14ac:dyDescent="0.2">
      <c r="A871" s="30" t="s">
        <v>609</v>
      </c>
      <c r="B871" s="32" t="s">
        <v>8</v>
      </c>
      <c r="C871" s="32">
        <v>5507117</v>
      </c>
      <c r="D871" s="33">
        <v>59.8</v>
      </c>
      <c r="E871" s="2">
        <v>1276117</v>
      </c>
      <c r="F871" s="2">
        <v>1970332</v>
      </c>
      <c r="G871" s="77" t="s">
        <v>424</v>
      </c>
      <c r="H871" s="31" t="s">
        <v>9</v>
      </c>
      <c r="J871" s="79"/>
    </row>
    <row r="872" spans="1:10" ht="12.75" customHeight="1" x14ac:dyDescent="0.2">
      <c r="A872" s="30"/>
      <c r="B872" s="32"/>
      <c r="C872" s="32"/>
      <c r="D872" s="33"/>
      <c r="E872" s="2"/>
      <c r="F872" s="2"/>
      <c r="G872" s="77"/>
      <c r="H872" s="31"/>
      <c r="J872" s="79"/>
    </row>
    <row r="873" spans="1:10" ht="12.75" customHeight="1" x14ac:dyDescent="0.2">
      <c r="A873" s="30" t="s">
        <v>610</v>
      </c>
      <c r="B873" s="32" t="s">
        <v>7</v>
      </c>
      <c r="C873" s="32">
        <v>460172</v>
      </c>
      <c r="D873" s="33">
        <v>57.8</v>
      </c>
      <c r="E873" s="2">
        <v>97322</v>
      </c>
      <c r="F873" s="2">
        <v>163937</v>
      </c>
      <c r="G873" s="77"/>
      <c r="H873" s="31"/>
      <c r="J873" s="79"/>
    </row>
    <row r="874" spans="1:10" ht="12.75" customHeight="1" x14ac:dyDescent="0.2">
      <c r="A874" s="30"/>
      <c r="B874" s="32" t="s">
        <v>8</v>
      </c>
      <c r="C874" s="32">
        <v>5507117</v>
      </c>
      <c r="D874" s="33">
        <v>59.8</v>
      </c>
      <c r="E874" s="2">
        <v>1280026</v>
      </c>
      <c r="F874" s="2">
        <v>1965161</v>
      </c>
      <c r="G874" s="77" t="s">
        <v>424</v>
      </c>
      <c r="H874" s="31" t="s">
        <v>9</v>
      </c>
      <c r="J874" s="79"/>
    </row>
    <row r="875" spans="1:10" ht="12.75" customHeight="1" x14ac:dyDescent="0.2">
      <c r="A875" s="30"/>
      <c r="B875" s="32"/>
      <c r="C875" s="32"/>
      <c r="D875" s="33"/>
      <c r="E875" s="2"/>
      <c r="F875" s="2"/>
      <c r="G875" s="77"/>
      <c r="H875" s="31"/>
      <c r="J875" s="79"/>
    </row>
    <row r="876" spans="1:10" ht="12.75" customHeight="1" x14ac:dyDescent="0.2">
      <c r="A876" s="30" t="s">
        <v>611</v>
      </c>
      <c r="B876" s="32" t="s">
        <v>7</v>
      </c>
      <c r="C876" s="32">
        <v>460172</v>
      </c>
      <c r="D876" s="33">
        <v>57.8</v>
      </c>
      <c r="E876" s="2">
        <v>181300</v>
      </c>
      <c r="F876" s="2">
        <v>77135</v>
      </c>
      <c r="G876" s="77"/>
      <c r="H876" s="31"/>
      <c r="J876" s="79"/>
    </row>
    <row r="877" spans="1:10" ht="12.75" customHeight="1" x14ac:dyDescent="0.2">
      <c r="A877" s="30" t="s">
        <v>612</v>
      </c>
      <c r="B877" s="32" t="s">
        <v>8</v>
      </c>
      <c r="C877" s="32">
        <v>5507117</v>
      </c>
      <c r="D877" s="33">
        <v>59.7</v>
      </c>
      <c r="E877" s="2">
        <v>1936344</v>
      </c>
      <c r="F877" s="2">
        <v>1280128</v>
      </c>
      <c r="G877" s="77" t="s">
        <v>490</v>
      </c>
      <c r="H877" s="31" t="s">
        <v>11</v>
      </c>
      <c r="J877" s="79"/>
    </row>
    <row r="878" spans="1:10" ht="12.75" customHeight="1" x14ac:dyDescent="0.2">
      <c r="A878" s="30"/>
      <c r="B878" s="32"/>
      <c r="C878" s="32"/>
      <c r="D878" s="33"/>
      <c r="E878" s="2"/>
      <c r="F878" s="2"/>
      <c r="G878" s="77"/>
      <c r="H878" s="31"/>
      <c r="J878" s="79"/>
    </row>
    <row r="879" spans="1:10" ht="12.75" customHeight="1" x14ac:dyDescent="0.2">
      <c r="A879" s="30" t="s">
        <v>613</v>
      </c>
      <c r="B879" s="32" t="s">
        <v>7</v>
      </c>
      <c r="C879" s="32">
        <v>460172</v>
      </c>
      <c r="D879" s="33">
        <v>57.8</v>
      </c>
      <c r="E879" s="2">
        <v>138569</v>
      </c>
      <c r="F879" s="2">
        <v>122142</v>
      </c>
      <c r="G879" s="77"/>
      <c r="H879" s="31"/>
      <c r="J879" s="79"/>
    </row>
    <row r="880" spans="1:10" ht="12.75" customHeight="1" x14ac:dyDescent="0.2">
      <c r="A880" s="30" t="s">
        <v>614</v>
      </c>
      <c r="B880" s="32" t="s">
        <v>8</v>
      </c>
      <c r="C880" s="32">
        <v>5507117</v>
      </c>
      <c r="D880" s="33">
        <v>59.7</v>
      </c>
      <c r="E880" s="2">
        <v>1568032</v>
      </c>
      <c r="F880" s="2">
        <v>1671210</v>
      </c>
      <c r="G880" s="77" t="s">
        <v>618</v>
      </c>
      <c r="H880" s="31" t="s">
        <v>9</v>
      </c>
      <c r="J880" s="79"/>
    </row>
    <row r="881" spans="1:10" ht="12.75" customHeight="1" x14ac:dyDescent="0.2">
      <c r="A881" s="30"/>
      <c r="B881" s="32"/>
      <c r="C881" s="32"/>
      <c r="D881" s="33"/>
      <c r="E881" s="2"/>
      <c r="F881" s="2"/>
      <c r="G881" s="77"/>
      <c r="H881" s="31"/>
      <c r="J881" s="79"/>
    </row>
    <row r="882" spans="1:10" ht="12.75" customHeight="1" x14ac:dyDescent="0.2">
      <c r="A882" s="30" t="s">
        <v>615</v>
      </c>
      <c r="B882" s="32" t="s">
        <v>7</v>
      </c>
      <c r="C882" s="32">
        <v>460172</v>
      </c>
      <c r="D882" s="33">
        <v>57.7</v>
      </c>
      <c r="E882" s="2">
        <v>151459</v>
      </c>
      <c r="F882" s="2">
        <v>105972</v>
      </c>
      <c r="G882" s="77"/>
      <c r="H882" s="31"/>
      <c r="J882" s="79"/>
    </row>
    <row r="883" spans="1:10" ht="12.75" customHeight="1" x14ac:dyDescent="0.2">
      <c r="A883" s="30"/>
      <c r="B883" s="32" t="s">
        <v>8</v>
      </c>
      <c r="C883" s="32">
        <v>5507117</v>
      </c>
      <c r="D883" s="33">
        <v>59.6</v>
      </c>
      <c r="E883" s="2">
        <v>1811795</v>
      </c>
      <c r="F883" s="2">
        <v>1390383</v>
      </c>
      <c r="G883" s="77" t="s">
        <v>619</v>
      </c>
      <c r="H883" s="31" t="s">
        <v>11</v>
      </c>
      <c r="J883" s="79"/>
    </row>
    <row r="884" spans="1:10" ht="12.75" customHeight="1" x14ac:dyDescent="0.2">
      <c r="A884" s="30"/>
      <c r="B884" s="32"/>
      <c r="C884" s="32"/>
      <c r="D884" s="33"/>
      <c r="E884" s="2"/>
      <c r="F884" s="2"/>
      <c r="G884" s="77"/>
      <c r="H884" s="31"/>
      <c r="J884" s="79"/>
    </row>
    <row r="885" spans="1:10" ht="12.75" customHeight="1" x14ac:dyDescent="0.2">
      <c r="A885" s="56">
        <v>44465</v>
      </c>
      <c r="B885" s="32"/>
      <c r="C885" s="32"/>
      <c r="D885" s="33"/>
      <c r="E885" s="2"/>
      <c r="F885" s="2"/>
      <c r="G885" s="77"/>
      <c r="H885" s="31"/>
      <c r="J885" s="79"/>
    </row>
    <row r="886" spans="1:10" ht="12.75" customHeight="1" x14ac:dyDescent="0.2">
      <c r="A886" s="30" t="s">
        <v>620</v>
      </c>
      <c r="B886" s="32" t="s">
        <v>7</v>
      </c>
      <c r="C886" s="32">
        <v>462335</v>
      </c>
      <c r="D886" s="33">
        <v>52.5</v>
      </c>
      <c r="E886" s="2">
        <v>90020</v>
      </c>
      <c r="F886" s="2">
        <v>144157</v>
      </c>
      <c r="G886" s="77"/>
      <c r="H886" s="31"/>
      <c r="J886" s="79"/>
    </row>
    <row r="887" spans="1:10" ht="12.75" customHeight="1" x14ac:dyDescent="0.2">
      <c r="A887" s="30" t="s">
        <v>621</v>
      </c>
      <c r="B887" s="32" t="s">
        <v>8</v>
      </c>
      <c r="C887" s="32">
        <v>5519168</v>
      </c>
      <c r="D887" s="33">
        <v>52.2</v>
      </c>
      <c r="E887" s="2">
        <v>987045</v>
      </c>
      <c r="F887" s="2">
        <v>1823262</v>
      </c>
      <c r="G887" s="77">
        <v>0</v>
      </c>
      <c r="H887" s="31" t="s">
        <v>9</v>
      </c>
      <c r="J887" s="79"/>
    </row>
    <row r="888" spans="1:10" ht="12.75" customHeight="1" x14ac:dyDescent="0.2">
      <c r="A888" s="30"/>
      <c r="B888" s="32"/>
      <c r="C888" s="32"/>
      <c r="D888" s="33"/>
      <c r="E888" s="2"/>
      <c r="F888" s="2"/>
      <c r="G888" s="77"/>
      <c r="H888" s="31"/>
      <c r="J888" s="79"/>
    </row>
    <row r="889" spans="1:10" ht="12.75" customHeight="1" x14ac:dyDescent="0.2">
      <c r="A889" s="30" t="s">
        <v>622</v>
      </c>
      <c r="B889" s="32" t="s">
        <v>7</v>
      </c>
      <c r="C889" s="32">
        <v>462335</v>
      </c>
      <c r="D889" s="33">
        <v>52.6</v>
      </c>
      <c r="E889" s="2">
        <v>154898</v>
      </c>
      <c r="F889" s="2">
        <v>83350</v>
      </c>
      <c r="G889" s="77"/>
      <c r="H889" s="31"/>
      <c r="J889" s="79"/>
    </row>
    <row r="890" spans="1:10" ht="12.75" customHeight="1" x14ac:dyDescent="0.2">
      <c r="A890" s="30"/>
      <c r="B890" s="32" t="s">
        <v>8</v>
      </c>
      <c r="C890" s="32">
        <v>5519168</v>
      </c>
      <c r="D890" s="33">
        <v>52.6</v>
      </c>
      <c r="E890" s="2">
        <v>1828642</v>
      </c>
      <c r="F890" s="2">
        <v>1024307</v>
      </c>
      <c r="G890" s="77" t="s">
        <v>101</v>
      </c>
      <c r="H890" s="31" t="s">
        <v>11</v>
      </c>
      <c r="J890" s="79"/>
    </row>
    <row r="891" spans="1:10" ht="12.75" customHeight="1" x14ac:dyDescent="0.2">
      <c r="A891" s="30"/>
      <c r="B891" s="32"/>
      <c r="C891" s="32"/>
      <c r="D891" s="33"/>
      <c r="E891" s="2"/>
      <c r="F891" s="2"/>
      <c r="G891" s="77"/>
      <c r="H891" s="31"/>
      <c r="J891" s="79"/>
    </row>
    <row r="892" spans="1:10" ht="12.75" customHeight="1" x14ac:dyDescent="0.2">
      <c r="A892" s="56">
        <v>44528</v>
      </c>
      <c r="B892" s="32"/>
      <c r="C892" s="32"/>
      <c r="D892" s="33"/>
      <c r="E892" s="2"/>
      <c r="F892" s="2"/>
      <c r="G892" s="77"/>
      <c r="H892" s="31"/>
      <c r="J892" s="79"/>
    </row>
    <row r="893" spans="1:10" ht="12.75" customHeight="1" x14ac:dyDescent="0.2">
      <c r="A893" s="30" t="s">
        <v>623</v>
      </c>
      <c r="B893" s="32" t="s">
        <v>7</v>
      </c>
      <c r="C893" s="32">
        <v>464365</v>
      </c>
      <c r="D893" s="33">
        <v>60.96</v>
      </c>
      <c r="E893" s="2">
        <v>178798</v>
      </c>
      <c r="F893" s="2">
        <v>97442</v>
      </c>
      <c r="G893" s="77"/>
      <c r="H893" s="31"/>
      <c r="J893" s="79"/>
    </row>
    <row r="894" spans="1:10" ht="12.75" customHeight="1" x14ac:dyDescent="0.2">
      <c r="A894" s="30" t="s">
        <v>628</v>
      </c>
      <c r="B894" s="32" t="s">
        <v>8</v>
      </c>
      <c r="C894" s="32">
        <v>5528244</v>
      </c>
      <c r="D894" s="33">
        <v>65.31</v>
      </c>
      <c r="E894" s="2">
        <v>2161272</v>
      </c>
      <c r="F894" s="2">
        <v>1382824</v>
      </c>
      <c r="G894" s="77" t="s">
        <v>629</v>
      </c>
      <c r="H894" s="31" t="s">
        <v>11</v>
      </c>
      <c r="J894" s="79"/>
    </row>
    <row r="895" spans="1:10" ht="12.75" customHeight="1" x14ac:dyDescent="0.2">
      <c r="A895" s="30"/>
      <c r="B895" s="32"/>
      <c r="C895" s="32"/>
      <c r="D895" s="33"/>
      <c r="E895" s="2"/>
      <c r="F895" s="2"/>
      <c r="G895" s="77"/>
      <c r="H895" s="31"/>
      <c r="J895" s="79"/>
    </row>
    <row r="896" spans="1:10" ht="12.75" customHeight="1" x14ac:dyDescent="0.2">
      <c r="A896" s="30" t="s">
        <v>624</v>
      </c>
      <c r="B896" s="32" t="s">
        <v>7</v>
      </c>
      <c r="C896" s="32">
        <v>464365</v>
      </c>
      <c r="D896" s="33">
        <v>60.86</v>
      </c>
      <c r="E896" s="2">
        <v>66968</v>
      </c>
      <c r="F896" s="2">
        <v>201630</v>
      </c>
      <c r="G896" s="77"/>
      <c r="H896" s="31"/>
      <c r="J896" s="79"/>
    </row>
    <row r="897" spans="1:10" ht="12.75" customHeight="1" x14ac:dyDescent="0.2">
      <c r="A897" s="30" t="s">
        <v>625</v>
      </c>
      <c r="B897" s="32" t="s">
        <v>8</v>
      </c>
      <c r="C897" s="32">
        <v>5528244</v>
      </c>
      <c r="D897" s="33">
        <v>64.680000000000007</v>
      </c>
      <c r="E897" s="2">
        <v>1094989</v>
      </c>
      <c r="F897" s="2">
        <v>2335148</v>
      </c>
      <c r="G897" s="77">
        <v>0</v>
      </c>
      <c r="H897" s="31" t="s">
        <v>9</v>
      </c>
      <c r="J897" s="79"/>
    </row>
    <row r="898" spans="1:10" ht="12.75" customHeight="1" x14ac:dyDescent="0.2">
      <c r="A898" s="30"/>
      <c r="B898" s="32"/>
      <c r="C898" s="32"/>
      <c r="D898" s="33"/>
      <c r="E898" s="2"/>
      <c r="F898" s="2"/>
      <c r="G898" s="77"/>
      <c r="H898" s="31"/>
      <c r="J898" s="79"/>
    </row>
    <row r="899" spans="1:10" ht="12.75" customHeight="1" x14ac:dyDescent="0.2">
      <c r="A899" s="30" t="s">
        <v>626</v>
      </c>
      <c r="B899" s="32" t="s">
        <v>7</v>
      </c>
      <c r="C899" s="32">
        <v>464365</v>
      </c>
      <c r="D899" s="33">
        <v>61.15</v>
      </c>
      <c r="E899" s="2">
        <v>177245</v>
      </c>
      <c r="F899" s="2">
        <v>101000</v>
      </c>
      <c r="G899" s="77"/>
      <c r="H899" s="31"/>
      <c r="J899" s="79"/>
    </row>
    <row r="900" spans="1:10" ht="12.75" customHeight="1" x14ac:dyDescent="0.2">
      <c r="A900" s="30" t="s">
        <v>627</v>
      </c>
      <c r="B900" s="32" t="s">
        <v>8</v>
      </c>
      <c r="C900" s="32">
        <v>5528244</v>
      </c>
      <c r="D900" s="33">
        <v>65.73</v>
      </c>
      <c r="E900" s="2">
        <v>2222594</v>
      </c>
      <c r="F900" s="2">
        <v>1361084</v>
      </c>
      <c r="G900" s="77" t="s">
        <v>438</v>
      </c>
      <c r="H900" s="31" t="s">
        <v>11</v>
      </c>
      <c r="J900" s="79"/>
    </row>
    <row r="901" spans="1:10" ht="12.75" customHeight="1" x14ac:dyDescent="0.2">
      <c r="A901" s="30"/>
      <c r="B901" s="32"/>
      <c r="C901" s="32"/>
      <c r="D901" s="33"/>
      <c r="E901" s="2"/>
      <c r="F901" s="2"/>
      <c r="G901" s="77"/>
      <c r="H901" s="31"/>
      <c r="J901" s="79"/>
    </row>
    <row r="902" spans="1:10" ht="12.75" customHeight="1" x14ac:dyDescent="0.2">
      <c r="A902" s="56">
        <v>44605</v>
      </c>
      <c r="B902" s="32"/>
      <c r="C902" s="32"/>
      <c r="D902" s="33"/>
      <c r="E902" s="2"/>
      <c r="F902" s="2"/>
      <c r="G902" s="77"/>
      <c r="H902" s="31"/>
      <c r="J902" s="79"/>
    </row>
    <row r="903" spans="1:10" ht="12.75" customHeight="1" x14ac:dyDescent="0.2">
      <c r="A903" s="30" t="s">
        <v>631</v>
      </c>
      <c r="B903" s="32" t="s">
        <v>7</v>
      </c>
      <c r="C903" s="32">
        <v>464570</v>
      </c>
      <c r="D903" s="33">
        <v>42.62</v>
      </c>
      <c r="E903" s="2">
        <v>35438</v>
      </c>
      <c r="F903" s="2">
        <v>157314</v>
      </c>
      <c r="G903" s="77"/>
      <c r="H903" s="31"/>
      <c r="J903" s="79"/>
    </row>
    <row r="904" spans="1:10" ht="12.75" customHeight="1" x14ac:dyDescent="0.2">
      <c r="A904" s="30" t="s">
        <v>630</v>
      </c>
      <c r="B904" s="32" t="s">
        <v>8</v>
      </c>
      <c r="C904" s="32">
        <v>5532520</v>
      </c>
      <c r="D904" s="33">
        <v>44.2</v>
      </c>
      <c r="E904" s="2">
        <v>499485</v>
      </c>
      <c r="F904" s="2">
        <v>1895061</v>
      </c>
      <c r="G904" s="77">
        <v>0</v>
      </c>
      <c r="H904" s="31" t="s">
        <v>9</v>
      </c>
      <c r="J904" s="79"/>
    </row>
    <row r="905" spans="1:10" ht="12.75" customHeight="1" x14ac:dyDescent="0.2">
      <c r="A905" s="30"/>
      <c r="B905" s="32"/>
      <c r="C905" s="32"/>
      <c r="D905" s="33"/>
      <c r="E905" s="2"/>
      <c r="F905" s="2"/>
      <c r="G905" s="77"/>
      <c r="H905" s="31"/>
      <c r="J905" s="79"/>
    </row>
    <row r="906" spans="1:10" ht="12.75" customHeight="1" x14ac:dyDescent="0.2">
      <c r="A906" s="30" t="s">
        <v>632</v>
      </c>
      <c r="B906" s="32" t="s">
        <v>7</v>
      </c>
      <c r="C906" s="32">
        <v>464570</v>
      </c>
      <c r="D906" s="33">
        <v>42.63</v>
      </c>
      <c r="E906" s="2">
        <v>131679</v>
      </c>
      <c r="F906" s="2">
        <v>64305</v>
      </c>
      <c r="G906" s="77"/>
      <c r="H906" s="31"/>
      <c r="J906" s="79"/>
    </row>
    <row r="907" spans="1:10" ht="12.75" customHeight="1" x14ac:dyDescent="0.2">
      <c r="A907" s="30" t="s">
        <v>633</v>
      </c>
      <c r="B907" s="32" t="s">
        <v>8</v>
      </c>
      <c r="C907" s="32">
        <v>5532520</v>
      </c>
      <c r="D907" s="33">
        <v>44.24</v>
      </c>
      <c r="E907" s="2">
        <v>1371177</v>
      </c>
      <c r="F907" s="2">
        <v>1049107</v>
      </c>
      <c r="G907" s="77">
        <v>15</v>
      </c>
      <c r="H907" s="31" t="s">
        <v>11</v>
      </c>
      <c r="J907" s="79"/>
    </row>
    <row r="908" spans="1:10" ht="12.75" customHeight="1" x14ac:dyDescent="0.2">
      <c r="A908" s="30"/>
      <c r="B908" s="32"/>
      <c r="C908" s="32"/>
      <c r="D908" s="33"/>
      <c r="E908" s="2"/>
      <c r="F908" s="2"/>
      <c r="G908" s="77"/>
      <c r="H908" s="31"/>
      <c r="J908" s="79"/>
    </row>
    <row r="909" spans="1:10" ht="12.75" customHeight="1" x14ac:dyDescent="0.2">
      <c r="A909" s="30" t="s">
        <v>634</v>
      </c>
      <c r="B909" s="32" t="s">
        <v>7</v>
      </c>
      <c r="C909" s="32">
        <v>464570</v>
      </c>
      <c r="D909" s="33">
        <v>42.51</v>
      </c>
      <c r="E909" s="2">
        <v>76538</v>
      </c>
      <c r="F909" s="2">
        <v>112466</v>
      </c>
      <c r="G909" s="77"/>
      <c r="H909" s="31"/>
      <c r="J909" s="79"/>
    </row>
    <row r="910" spans="1:10" ht="12.75" customHeight="1" x14ac:dyDescent="0.2">
      <c r="A910" s="30"/>
      <c r="B910" s="32" t="s">
        <v>8</v>
      </c>
      <c r="C910" s="32">
        <v>5532520</v>
      </c>
      <c r="D910" s="33">
        <v>44.03</v>
      </c>
      <c r="E910" s="2">
        <v>883251</v>
      </c>
      <c r="F910" s="2">
        <v>1480165</v>
      </c>
      <c r="G910" s="77" t="s">
        <v>649</v>
      </c>
      <c r="H910" s="31" t="s">
        <v>9</v>
      </c>
      <c r="J910" s="79"/>
    </row>
    <row r="911" spans="1:10" ht="12.75" customHeight="1" x14ac:dyDescent="0.2">
      <c r="A911" s="30"/>
      <c r="B911" s="32"/>
      <c r="C911" s="32"/>
      <c r="D911" s="33"/>
      <c r="E911" s="2"/>
      <c r="F911" s="2"/>
      <c r="G911" s="77"/>
      <c r="H911" s="31"/>
      <c r="J911" s="79"/>
    </row>
    <row r="912" spans="1:10" ht="12.75" customHeight="1" x14ac:dyDescent="0.2">
      <c r="A912" s="30" t="s">
        <v>635</v>
      </c>
      <c r="B912" s="32" t="s">
        <v>7</v>
      </c>
      <c r="C912" s="32">
        <v>464570</v>
      </c>
      <c r="D912" s="33">
        <v>42.55</v>
      </c>
      <c r="E912" s="2">
        <v>109522</v>
      </c>
      <c r="F912" s="2">
        <v>82327</v>
      </c>
      <c r="G912" s="77"/>
      <c r="H912" s="31"/>
      <c r="J912" s="79"/>
    </row>
    <row r="913" spans="1:10" ht="12.75" customHeight="1" x14ac:dyDescent="0.2">
      <c r="A913" s="30"/>
      <c r="B913" s="32" t="s">
        <v>8</v>
      </c>
      <c r="C913" s="32">
        <v>5532520</v>
      </c>
      <c r="D913" s="33">
        <v>44.14</v>
      </c>
      <c r="E913" s="2">
        <v>1084802</v>
      </c>
      <c r="F913" s="2">
        <v>1303644</v>
      </c>
      <c r="G913" s="77" t="s">
        <v>481</v>
      </c>
      <c r="H913" s="31" t="s">
        <v>9</v>
      </c>
      <c r="J913" s="79"/>
    </row>
    <row r="914" spans="1:10" ht="12.75" customHeight="1" x14ac:dyDescent="0.2">
      <c r="A914" s="30"/>
      <c r="B914" s="32"/>
      <c r="C914" s="32"/>
      <c r="D914" s="33"/>
      <c r="E914" s="2"/>
      <c r="F914" s="2"/>
      <c r="G914" s="77"/>
      <c r="H914" s="31"/>
      <c r="J914" s="79"/>
    </row>
    <row r="915" spans="1:10" ht="12.75" customHeight="1" x14ac:dyDescent="0.2">
      <c r="A915" s="56">
        <v>44696</v>
      </c>
      <c r="B915" s="32"/>
      <c r="C915" s="32"/>
      <c r="D915" s="33"/>
      <c r="E915" s="2"/>
      <c r="F915" s="2"/>
      <c r="G915" s="77"/>
      <c r="H915" s="31"/>
      <c r="J915" s="79"/>
    </row>
    <row r="916" spans="1:10" ht="12.75" customHeight="1" x14ac:dyDescent="0.2">
      <c r="A916" s="30" t="s">
        <v>636</v>
      </c>
      <c r="B916" s="32" t="s">
        <v>7</v>
      </c>
      <c r="C916" s="32">
        <v>466012</v>
      </c>
      <c r="D916" s="33">
        <v>38.47</v>
      </c>
      <c r="E916" s="2">
        <v>132391</v>
      </c>
      <c r="F916" s="2">
        <v>41482</v>
      </c>
      <c r="G916" s="77"/>
      <c r="H916" s="31"/>
      <c r="J916" s="79"/>
    </row>
    <row r="917" spans="1:10" ht="12.75" customHeight="1" x14ac:dyDescent="0.2">
      <c r="A917" s="30" t="s">
        <v>637</v>
      </c>
      <c r="B917" s="32" t="s">
        <v>8</v>
      </c>
      <c r="C917" s="32">
        <v>5538252</v>
      </c>
      <c r="D917" s="33">
        <v>40.03</v>
      </c>
      <c r="E917" s="2">
        <v>1255038</v>
      </c>
      <c r="F917" s="2">
        <v>893370</v>
      </c>
      <c r="G917" s="77" t="s">
        <v>459</v>
      </c>
      <c r="H917" s="31" t="s">
        <v>11</v>
      </c>
      <c r="J917" s="79"/>
    </row>
    <row r="918" spans="1:10" ht="12.75" customHeight="1" x14ac:dyDescent="0.2">
      <c r="A918" s="30"/>
      <c r="B918" s="32"/>
      <c r="C918" s="32"/>
      <c r="D918" s="33"/>
      <c r="E918" s="2"/>
      <c r="F918" s="2"/>
      <c r="G918" s="77"/>
      <c r="H918" s="31"/>
      <c r="J918" s="79"/>
    </row>
    <row r="919" spans="1:10" ht="12.75" customHeight="1" x14ac:dyDescent="0.2">
      <c r="A919" s="30" t="s">
        <v>638</v>
      </c>
      <c r="B919" s="32" t="s">
        <v>7</v>
      </c>
      <c r="C919" s="32">
        <v>466012</v>
      </c>
      <c r="D919" s="33">
        <v>38.53</v>
      </c>
      <c r="E919" s="2">
        <v>143194</v>
      </c>
      <c r="F919" s="2">
        <v>32922</v>
      </c>
      <c r="G919" s="77"/>
      <c r="H919" s="31"/>
      <c r="J919" s="79"/>
    </row>
    <row r="920" spans="1:10" ht="12.75" customHeight="1" x14ac:dyDescent="0.2">
      <c r="A920" s="30" t="s">
        <v>639</v>
      </c>
      <c r="B920" s="32" t="s">
        <v>8</v>
      </c>
      <c r="C920" s="32">
        <v>5538252</v>
      </c>
      <c r="D920" s="33">
        <v>40.26</v>
      </c>
      <c r="E920" s="2">
        <v>1319276</v>
      </c>
      <c r="F920" s="2">
        <v>872119</v>
      </c>
      <c r="G920" s="77" t="s">
        <v>109</v>
      </c>
      <c r="H920" s="31" t="s">
        <v>11</v>
      </c>
      <c r="J920" s="79"/>
    </row>
    <row r="921" spans="1:10" ht="12.75" customHeight="1" x14ac:dyDescent="0.2">
      <c r="A921" s="30"/>
      <c r="B921" s="32"/>
      <c r="C921" s="32"/>
      <c r="D921" s="33"/>
      <c r="E921" s="2"/>
      <c r="F921" s="2"/>
      <c r="G921" s="77"/>
      <c r="H921" s="31"/>
      <c r="J921" s="79"/>
    </row>
    <row r="922" spans="1:10" ht="12.75" customHeight="1" x14ac:dyDescent="0.2">
      <c r="A922" s="30" t="s">
        <v>640</v>
      </c>
      <c r="B922" s="32" t="s">
        <v>7</v>
      </c>
      <c r="C922" s="32">
        <v>466012</v>
      </c>
      <c r="D922" s="33">
        <v>38.44</v>
      </c>
      <c r="E922" s="2">
        <v>127039</v>
      </c>
      <c r="F922" s="2">
        <v>43633</v>
      </c>
      <c r="G922" s="77"/>
      <c r="H922" s="31"/>
      <c r="J922" s="79"/>
    </row>
    <row r="923" spans="1:10" ht="12.75" customHeight="1" x14ac:dyDescent="0.2">
      <c r="A923" s="30" t="s">
        <v>641</v>
      </c>
      <c r="B923" s="32" t="s">
        <v>8</v>
      </c>
      <c r="C923" s="32">
        <v>5538252</v>
      </c>
      <c r="D923" s="33">
        <v>39.979999999999997</v>
      </c>
      <c r="E923" s="2">
        <v>1523005</v>
      </c>
      <c r="F923" s="2">
        <v>607673</v>
      </c>
      <c r="G923" s="77" t="s">
        <v>101</v>
      </c>
      <c r="H923" s="31" t="s">
        <v>11</v>
      </c>
      <c r="J923" s="79"/>
    </row>
    <row r="924" spans="1:10" ht="12.75" customHeight="1" x14ac:dyDescent="0.2">
      <c r="A924" s="30"/>
      <c r="B924" s="32"/>
      <c r="C924" s="32"/>
      <c r="D924" s="33"/>
      <c r="E924" s="2"/>
      <c r="F924" s="2"/>
      <c r="G924" s="77"/>
      <c r="H924" s="31"/>
      <c r="J924" s="79"/>
    </row>
    <row r="925" spans="1:10" ht="12.75" customHeight="1" x14ac:dyDescent="0.2">
      <c r="A925" s="56">
        <v>44829</v>
      </c>
      <c r="B925" s="32"/>
      <c r="C925" s="32"/>
      <c r="D925" s="33"/>
      <c r="E925" s="2"/>
      <c r="F925" s="2"/>
      <c r="G925" s="77"/>
      <c r="H925" s="31"/>
      <c r="J925" s="79"/>
    </row>
    <row r="926" spans="1:10" ht="12.75" customHeight="1" x14ac:dyDescent="0.2">
      <c r="A926" s="30" t="s">
        <v>644</v>
      </c>
      <c r="B926" s="32" t="s">
        <v>7</v>
      </c>
      <c r="C926" s="32">
        <v>467730</v>
      </c>
      <c r="D926" s="33">
        <v>52.74</v>
      </c>
      <c r="E926" s="2">
        <v>83465</v>
      </c>
      <c r="F926" s="2">
        <v>158811</v>
      </c>
      <c r="G926" s="77"/>
      <c r="H926" s="31"/>
      <c r="J926" s="79"/>
    </row>
    <row r="927" spans="1:10" ht="12.75" customHeight="1" x14ac:dyDescent="0.2">
      <c r="A927" s="30"/>
      <c r="B927" s="32" t="s">
        <v>8</v>
      </c>
      <c r="C927" s="32">
        <v>5549085</v>
      </c>
      <c r="D927" s="11">
        <v>52.28</v>
      </c>
      <c r="E927" s="2">
        <v>1062703</v>
      </c>
      <c r="F927" s="2">
        <v>1799088</v>
      </c>
      <c r="G927" s="77" t="s">
        <v>424</v>
      </c>
      <c r="H927" s="31" t="s">
        <v>9</v>
      </c>
      <c r="J927" s="79"/>
    </row>
    <row r="928" spans="1:10" ht="12.75" customHeight="1" x14ac:dyDescent="0.2">
      <c r="A928" s="30"/>
      <c r="B928" s="32"/>
      <c r="C928" s="32"/>
      <c r="E928" s="2"/>
      <c r="F928" s="2"/>
      <c r="G928" s="77"/>
      <c r="H928" s="31"/>
      <c r="J928" s="79"/>
    </row>
    <row r="929" spans="1:10" ht="12.75" customHeight="1" x14ac:dyDescent="0.2">
      <c r="A929" s="30" t="s">
        <v>645</v>
      </c>
      <c r="B929" s="32" t="s">
        <v>7</v>
      </c>
      <c r="C929" s="32">
        <v>467730</v>
      </c>
      <c r="D929" s="33">
        <v>52.68</v>
      </c>
      <c r="E929" s="2">
        <v>110612</v>
      </c>
      <c r="F929" s="2">
        <v>132016</v>
      </c>
      <c r="G929" s="77"/>
      <c r="H929" s="31"/>
      <c r="J929" s="79"/>
    </row>
    <row r="930" spans="1:10" ht="12.75" customHeight="1" x14ac:dyDescent="0.2">
      <c r="A930" s="30" t="s">
        <v>646</v>
      </c>
      <c r="B930" s="32" t="s">
        <v>8</v>
      </c>
      <c r="C930" s="32">
        <v>5549085</v>
      </c>
      <c r="D930" s="33">
        <v>52.16</v>
      </c>
      <c r="E930" s="2">
        <v>1570813</v>
      </c>
      <c r="F930" s="2">
        <v>1281447</v>
      </c>
      <c r="G930" s="77" t="s">
        <v>134</v>
      </c>
      <c r="H930" s="31" t="s">
        <v>11</v>
      </c>
      <c r="J930" s="79"/>
    </row>
    <row r="931" spans="1:10" ht="12.75" customHeight="1" x14ac:dyDescent="0.2">
      <c r="A931" s="30"/>
      <c r="B931" s="32"/>
      <c r="C931" s="32"/>
      <c r="D931" s="33"/>
      <c r="E931" s="2"/>
      <c r="F931" s="2"/>
      <c r="G931" s="77"/>
      <c r="H931" s="31"/>
      <c r="J931" s="79"/>
    </row>
    <row r="932" spans="1:10" ht="12.75" customHeight="1" x14ac:dyDescent="0.2">
      <c r="A932" s="30" t="s">
        <v>648</v>
      </c>
      <c r="B932" s="32" t="s">
        <v>7</v>
      </c>
      <c r="C932" s="32">
        <v>467730</v>
      </c>
      <c r="D932" s="33">
        <v>52.7</v>
      </c>
      <c r="E932" s="2">
        <v>92259</v>
      </c>
      <c r="F932" s="2">
        <v>150887</v>
      </c>
      <c r="G932" s="77"/>
      <c r="H932" s="31"/>
      <c r="J932" s="79"/>
    </row>
    <row r="933" spans="1:10" ht="12.75" customHeight="1" x14ac:dyDescent="0.2">
      <c r="A933" s="30" t="s">
        <v>647</v>
      </c>
      <c r="B933" s="32" t="s">
        <v>8</v>
      </c>
      <c r="C933" s="32">
        <v>5549085</v>
      </c>
      <c r="D933" s="33">
        <v>52.19</v>
      </c>
      <c r="E933" s="2">
        <v>1442591</v>
      </c>
      <c r="F933" s="2">
        <v>1411396</v>
      </c>
      <c r="G933" s="77" t="s">
        <v>656</v>
      </c>
      <c r="H933" s="31" t="s">
        <v>11</v>
      </c>
      <c r="J933" s="79"/>
    </row>
    <row r="934" spans="1:10" ht="12.75" customHeight="1" x14ac:dyDescent="0.2">
      <c r="A934" s="30"/>
      <c r="B934" s="32"/>
      <c r="C934" s="32"/>
      <c r="D934" s="33"/>
      <c r="E934" s="2"/>
      <c r="F934" s="2"/>
      <c r="G934" s="77"/>
      <c r="H934" s="31"/>
      <c r="J934" s="79"/>
    </row>
    <row r="935" spans="1:10" ht="12.75" customHeight="1" x14ac:dyDescent="0.2">
      <c r="A935" s="30" t="s">
        <v>642</v>
      </c>
      <c r="B935" s="32" t="s">
        <v>7</v>
      </c>
      <c r="C935" s="32">
        <v>467730</v>
      </c>
      <c r="D935" s="33">
        <v>52.46</v>
      </c>
      <c r="E935" s="2">
        <v>108554</v>
      </c>
      <c r="F935" s="2">
        <v>122854</v>
      </c>
      <c r="G935" s="77"/>
      <c r="H935" s="31"/>
      <c r="J935" s="79"/>
    </row>
    <row r="936" spans="1:10" ht="12.75" customHeight="1" x14ac:dyDescent="0.2">
      <c r="A936" s="30" t="s">
        <v>643</v>
      </c>
      <c r="B936" s="32" t="s">
        <v>8</v>
      </c>
      <c r="C936" s="32">
        <v>5549085</v>
      </c>
      <c r="D936" s="33">
        <v>51.71</v>
      </c>
      <c r="E936" s="2">
        <v>1316230</v>
      </c>
      <c r="F936" s="2">
        <v>1426457</v>
      </c>
      <c r="G936" s="77" t="s">
        <v>453</v>
      </c>
      <c r="H936" s="31" t="s">
        <v>9</v>
      </c>
      <c r="J936" s="79"/>
    </row>
    <row r="937" spans="1:10" ht="12.75" customHeight="1" x14ac:dyDescent="0.2">
      <c r="A937" s="30"/>
      <c r="B937" s="32"/>
      <c r="C937" s="32"/>
      <c r="D937" s="33"/>
      <c r="E937" s="2"/>
      <c r="F937" s="2"/>
      <c r="G937" s="77"/>
      <c r="H937" s="31"/>
      <c r="J937" s="79"/>
    </row>
    <row r="938" spans="1:10" ht="12.75" customHeight="1" x14ac:dyDescent="0.2">
      <c r="A938" s="56">
        <v>45095</v>
      </c>
      <c r="B938" s="32"/>
      <c r="C938" s="32"/>
      <c r="D938" s="33"/>
      <c r="E938" s="2"/>
      <c r="F938" s="2"/>
      <c r="G938" s="77"/>
      <c r="H938" s="31"/>
      <c r="J938" s="79"/>
    </row>
    <row r="939" spans="1:10" ht="12.75" customHeight="1" x14ac:dyDescent="0.2">
      <c r="A939" s="30" t="s">
        <v>650</v>
      </c>
      <c r="B939" s="32" t="s">
        <v>7</v>
      </c>
      <c r="C939" s="32">
        <v>472177</v>
      </c>
      <c r="D939" s="33">
        <v>41.11</v>
      </c>
      <c r="E939" s="2">
        <v>160826</v>
      </c>
      <c r="F939" s="2">
        <v>26880</v>
      </c>
      <c r="G939" s="77"/>
      <c r="H939" s="31"/>
      <c r="J939" s="79"/>
    </row>
    <row r="940" spans="1:10" ht="12.75" customHeight="1" x14ac:dyDescent="0.2">
      <c r="A940" s="30" t="s">
        <v>651</v>
      </c>
      <c r="B940" s="32" t="s">
        <v>8</v>
      </c>
      <c r="C940" s="32">
        <v>5567120</v>
      </c>
      <c r="D940" s="11">
        <v>42.37</v>
      </c>
      <c r="E940" s="2">
        <v>1803309</v>
      </c>
      <c r="F940" s="2">
        <v>495239</v>
      </c>
      <c r="G940" s="77" t="s">
        <v>101</v>
      </c>
      <c r="H940" s="31" t="s">
        <v>11</v>
      </c>
      <c r="J940" s="79"/>
    </row>
    <row r="941" spans="1:10" ht="12.75" customHeight="1" x14ac:dyDescent="0.2">
      <c r="A941" s="30"/>
      <c r="B941" s="32"/>
      <c r="C941" s="32"/>
      <c r="E941" s="2"/>
      <c r="F941" s="2"/>
      <c r="G941" s="77"/>
      <c r="H941" s="31"/>
      <c r="J941" s="79"/>
    </row>
    <row r="942" spans="1:10" ht="12.75" customHeight="1" x14ac:dyDescent="0.2">
      <c r="A942" s="30" t="s">
        <v>652</v>
      </c>
      <c r="B942" s="32" t="s">
        <v>7</v>
      </c>
      <c r="C942" s="32">
        <v>472177</v>
      </c>
      <c r="D942" s="33">
        <v>41.14</v>
      </c>
      <c r="E942" s="2">
        <v>133365</v>
      </c>
      <c r="F942" s="2">
        <v>58489</v>
      </c>
      <c r="G942" s="77"/>
      <c r="H942" s="31"/>
      <c r="J942" s="79"/>
    </row>
    <row r="943" spans="1:10" ht="12.75" customHeight="1" x14ac:dyDescent="0.2">
      <c r="A943" s="30" t="s">
        <v>653</v>
      </c>
      <c r="B943" s="32" t="s">
        <v>8</v>
      </c>
      <c r="C943" s="32">
        <v>5567120</v>
      </c>
      <c r="D943" s="33">
        <v>42.54</v>
      </c>
      <c r="E943" s="2">
        <v>1380974</v>
      </c>
      <c r="F943" s="2">
        <v>957077</v>
      </c>
      <c r="G943" s="77" t="s">
        <v>459</v>
      </c>
      <c r="H943" s="31" t="s">
        <v>11</v>
      </c>
      <c r="J943" s="79"/>
    </row>
    <row r="944" spans="1:10" ht="12.75" customHeight="1" x14ac:dyDescent="0.2">
      <c r="A944" s="30"/>
      <c r="B944" s="32"/>
      <c r="C944" s="32"/>
      <c r="D944" s="33"/>
      <c r="E944" s="2"/>
      <c r="F944" s="2"/>
      <c r="G944" s="77"/>
      <c r="H944" s="31"/>
      <c r="J944" s="79"/>
    </row>
    <row r="945" spans="1:10" ht="12.75" customHeight="1" x14ac:dyDescent="0.2">
      <c r="A945" s="30" t="s">
        <v>654</v>
      </c>
      <c r="B945" s="32" t="s">
        <v>7</v>
      </c>
      <c r="C945" s="32">
        <v>472177</v>
      </c>
      <c r="D945" s="33">
        <v>41.14</v>
      </c>
      <c r="E945" s="2">
        <v>129534</v>
      </c>
      <c r="F945" s="2">
        <v>60541</v>
      </c>
      <c r="G945" s="77"/>
      <c r="H945" s="31"/>
      <c r="J945" s="79"/>
    </row>
    <row r="946" spans="1:10" ht="12.75" customHeight="1" x14ac:dyDescent="0.2">
      <c r="A946" s="30" t="s">
        <v>655</v>
      </c>
      <c r="B946" s="32" t="s">
        <v>8</v>
      </c>
      <c r="C946" s="32">
        <v>5567120</v>
      </c>
      <c r="D946" s="33">
        <v>42.48</v>
      </c>
      <c r="E946" s="2">
        <v>1438216</v>
      </c>
      <c r="F946" s="2">
        <v>883778</v>
      </c>
      <c r="G946" s="77" t="s">
        <v>483</v>
      </c>
      <c r="H946" s="31" t="s">
        <v>11</v>
      </c>
      <c r="J946" s="79"/>
    </row>
    <row r="947" spans="1:10" ht="12.75" customHeight="1" x14ac:dyDescent="0.2">
      <c r="A947" s="30"/>
      <c r="B947" s="32"/>
      <c r="C947" s="32"/>
      <c r="D947" s="33"/>
      <c r="E947" s="2"/>
      <c r="F947" s="2"/>
      <c r="G947" s="77"/>
      <c r="H947" s="31"/>
      <c r="J947" s="79"/>
    </row>
    <row r="948" spans="1:10" ht="12.75" customHeight="1" x14ac:dyDescent="0.2">
      <c r="A948" s="56">
        <v>45354</v>
      </c>
      <c r="B948" s="32"/>
      <c r="C948" s="32"/>
      <c r="D948" s="33"/>
      <c r="E948" s="2"/>
      <c r="F948" s="2"/>
      <c r="G948" s="77"/>
      <c r="H948" s="31"/>
      <c r="J948" s="79"/>
    </row>
    <row r="949" spans="1:10" ht="12.75" customHeight="1" x14ac:dyDescent="0.2">
      <c r="A949" s="30" t="s">
        <v>657</v>
      </c>
      <c r="B949" s="32" t="s">
        <v>7</v>
      </c>
      <c r="C949" s="32">
        <v>475731</v>
      </c>
      <c r="D949" s="33">
        <v>58.21</v>
      </c>
      <c r="E949" s="2">
        <v>204085</v>
      </c>
      <c r="F949" s="2">
        <v>70422</v>
      </c>
      <c r="G949" s="77"/>
      <c r="H949" s="31"/>
      <c r="J949" s="79"/>
    </row>
    <row r="950" spans="1:10" ht="12.75" customHeight="1" x14ac:dyDescent="0.2">
      <c r="A950" s="30" t="s">
        <v>658</v>
      </c>
      <c r="B950" s="32" t="s">
        <v>8</v>
      </c>
      <c r="C950" s="32">
        <v>5591446</v>
      </c>
      <c r="D950" s="33">
        <v>58.36</v>
      </c>
      <c r="E950" s="2">
        <v>1884096</v>
      </c>
      <c r="F950" s="2">
        <v>1350325</v>
      </c>
      <c r="G950" s="77">
        <v>15</v>
      </c>
      <c r="H950" s="31" t="s">
        <v>11</v>
      </c>
      <c r="J950" s="79"/>
    </row>
    <row r="951" spans="1:10" ht="12.75" customHeight="1" x14ac:dyDescent="0.2">
      <c r="A951" s="30"/>
      <c r="B951" s="32"/>
      <c r="C951" s="32"/>
      <c r="D951" s="33"/>
      <c r="E951" s="2"/>
      <c r="F951" s="2"/>
      <c r="G951" s="77"/>
      <c r="H951" s="31"/>
      <c r="J951" s="79"/>
    </row>
    <row r="952" spans="1:10" ht="12.75" customHeight="1" x14ac:dyDescent="0.2">
      <c r="A952" s="30" t="s">
        <v>659</v>
      </c>
      <c r="B952" s="32" t="s">
        <v>7</v>
      </c>
      <c r="C952" s="32">
        <v>475731</v>
      </c>
      <c r="D952" s="33">
        <v>58.12</v>
      </c>
      <c r="E952" s="2">
        <v>40647</v>
      </c>
      <c r="F952" s="2">
        <v>232004</v>
      </c>
      <c r="G952" s="77"/>
      <c r="H952" s="31"/>
      <c r="J952" s="79"/>
    </row>
    <row r="953" spans="1:10" ht="12.75" customHeight="1" x14ac:dyDescent="0.2">
      <c r="A953" s="30" t="s">
        <v>660</v>
      </c>
      <c r="B953" s="32" t="s">
        <v>8</v>
      </c>
      <c r="C953" s="32">
        <v>5591446</v>
      </c>
      <c r="D953" s="33">
        <v>58.13</v>
      </c>
      <c r="E953" s="2">
        <v>808578</v>
      </c>
      <c r="F953" s="2">
        <v>2393930</v>
      </c>
      <c r="G953" s="77">
        <v>0</v>
      </c>
      <c r="H953" s="31" t="s">
        <v>9</v>
      </c>
      <c r="J953" s="79"/>
    </row>
    <row r="954" spans="1:10" ht="12.75" customHeight="1" x14ac:dyDescent="0.2">
      <c r="A954" s="30"/>
      <c r="B954" s="32"/>
      <c r="C954" s="32"/>
      <c r="D954" s="33"/>
      <c r="E954" s="2"/>
      <c r="F954" s="2"/>
      <c r="G954" s="77"/>
      <c r="H954" s="31"/>
      <c r="J954" s="79"/>
    </row>
    <row r="955" spans="1:10" ht="12.75" customHeight="1" x14ac:dyDescent="0.2">
      <c r="A955" s="56">
        <v>45452</v>
      </c>
      <c r="B955" s="32"/>
      <c r="C955" s="32"/>
      <c r="D955" s="33"/>
      <c r="E955" s="2"/>
      <c r="F955" s="2"/>
      <c r="G955" s="77"/>
      <c r="H955" s="31"/>
      <c r="J955" s="79"/>
    </row>
    <row r="956" spans="1:10" ht="12.75" customHeight="1" x14ac:dyDescent="0.2">
      <c r="A956" s="30" t="s">
        <v>661</v>
      </c>
      <c r="B956" s="32" t="s">
        <v>7</v>
      </c>
      <c r="C956" s="32"/>
      <c r="D956" s="33">
        <v>44.73</v>
      </c>
      <c r="E956" s="2">
        <v>128093</v>
      </c>
      <c r="F956" s="2">
        <v>83469</v>
      </c>
      <c r="G956" s="77"/>
      <c r="H956" s="31"/>
      <c r="J956" s="79"/>
    </row>
    <row r="957" spans="1:10" ht="12.75" customHeight="1" x14ac:dyDescent="0.2">
      <c r="A957" s="30" t="s">
        <v>662</v>
      </c>
      <c r="B957" s="32" t="s">
        <v>8</v>
      </c>
      <c r="C957" s="32"/>
      <c r="D957" s="11">
        <v>45.42</v>
      </c>
      <c r="E957" s="2">
        <v>1116910</v>
      </c>
      <c r="F957" s="2">
        <v>1391413</v>
      </c>
      <c r="G957" s="74" t="s">
        <v>668</v>
      </c>
      <c r="H957" s="31" t="s">
        <v>9</v>
      </c>
      <c r="J957" s="79"/>
    </row>
    <row r="958" spans="1:10" ht="12.75" customHeight="1" x14ac:dyDescent="0.2">
      <c r="A958" s="30"/>
      <c r="B958" s="32"/>
      <c r="C958" s="32"/>
      <c r="E958" s="2"/>
      <c r="F958" s="2"/>
      <c r="G958" s="77"/>
      <c r="H958" s="31"/>
      <c r="J958" s="79"/>
    </row>
    <row r="959" spans="1:10" ht="12.75" customHeight="1" x14ac:dyDescent="0.2">
      <c r="A959" s="30" t="s">
        <v>663</v>
      </c>
      <c r="B959" s="32" t="s">
        <v>7</v>
      </c>
      <c r="C959" s="32"/>
      <c r="D959" s="33">
        <v>44.72</v>
      </c>
      <c r="E959" s="2">
        <v>59685</v>
      </c>
      <c r="F959" s="2">
        <v>149843</v>
      </c>
      <c r="G959" s="77"/>
      <c r="H959" s="31"/>
      <c r="J959" s="79"/>
    </row>
    <row r="960" spans="1:10" ht="12.75" customHeight="1" x14ac:dyDescent="0.2">
      <c r="A960" s="30" t="s">
        <v>664</v>
      </c>
      <c r="B960" s="32" t="s">
        <v>8</v>
      </c>
      <c r="C960" s="32"/>
      <c r="D960" s="33">
        <v>45.37</v>
      </c>
      <c r="E960" s="2">
        <v>927322</v>
      </c>
      <c r="F960" s="2">
        <v>1563379</v>
      </c>
      <c r="G960" s="77">
        <v>5</v>
      </c>
      <c r="H960" s="31" t="s">
        <v>9</v>
      </c>
      <c r="J960" s="79"/>
    </row>
    <row r="961" spans="1:10" ht="12.75" customHeight="1" x14ac:dyDescent="0.2">
      <c r="A961" s="30"/>
      <c r="B961" s="32"/>
      <c r="C961" s="32"/>
      <c r="D961" s="33"/>
      <c r="E961" s="2"/>
      <c r="F961" s="2"/>
      <c r="G961" s="77"/>
      <c r="H961" s="31"/>
      <c r="J961" s="79"/>
    </row>
    <row r="962" spans="1:10" ht="12.75" customHeight="1" x14ac:dyDescent="0.2">
      <c r="A962" s="30" t="s">
        <v>667</v>
      </c>
      <c r="B962" s="32" t="s">
        <v>7</v>
      </c>
      <c r="C962" s="32"/>
      <c r="D962" s="33">
        <v>44.71</v>
      </c>
      <c r="E962" s="2">
        <v>48288</v>
      </c>
      <c r="F962" s="2">
        <v>161953</v>
      </c>
      <c r="G962" s="77"/>
      <c r="H962" s="31"/>
      <c r="J962" s="79"/>
    </row>
    <row r="963" spans="1:10" ht="12.75" customHeight="1" x14ac:dyDescent="0.2">
      <c r="A963" s="30"/>
      <c r="B963" s="32" t="s">
        <v>8</v>
      </c>
      <c r="C963" s="32"/>
      <c r="D963" s="33">
        <v>45.34</v>
      </c>
      <c r="E963" s="2">
        <v>654996</v>
      </c>
      <c r="F963" s="2">
        <v>1838538</v>
      </c>
      <c r="G963" s="77">
        <v>0</v>
      </c>
      <c r="H963" s="31" t="s">
        <v>9</v>
      </c>
      <c r="J963" s="79"/>
    </row>
    <row r="964" spans="1:10" ht="12.75" customHeight="1" x14ac:dyDescent="0.2">
      <c r="A964" s="30"/>
      <c r="B964" s="32"/>
      <c r="C964" s="32"/>
      <c r="D964" s="33"/>
      <c r="E964" s="2"/>
      <c r="F964" s="2"/>
      <c r="G964" s="77"/>
      <c r="H964" s="31"/>
      <c r="J964" s="79"/>
    </row>
    <row r="965" spans="1:10" ht="12.75" customHeight="1" x14ac:dyDescent="0.2">
      <c r="A965" s="30" t="s">
        <v>666</v>
      </c>
      <c r="B965" s="32" t="s">
        <v>7</v>
      </c>
      <c r="C965" s="32"/>
      <c r="D965" s="33">
        <v>44.72</v>
      </c>
      <c r="E965" s="2">
        <v>154128</v>
      </c>
      <c r="F965" s="2">
        <v>55639</v>
      </c>
      <c r="G965" s="77"/>
      <c r="H965" s="31"/>
      <c r="J965" s="79"/>
    </row>
    <row r="966" spans="1:10" ht="12.75" customHeight="1" x14ac:dyDescent="0.2">
      <c r="A966" s="30" t="s">
        <v>665</v>
      </c>
      <c r="B966" s="32" t="s">
        <v>8</v>
      </c>
      <c r="C966" s="32"/>
      <c r="D966" s="33">
        <v>45.39</v>
      </c>
      <c r="E966" s="2">
        <v>1717387</v>
      </c>
      <c r="F966" s="2">
        <v>781769</v>
      </c>
      <c r="G966" s="77" t="s">
        <v>101</v>
      </c>
      <c r="H966" s="31" t="s">
        <v>11</v>
      </c>
      <c r="J966" s="79"/>
    </row>
    <row r="967" spans="1:10" ht="12.75" customHeight="1" x14ac:dyDescent="0.2">
      <c r="A967" s="30"/>
      <c r="B967" s="32"/>
      <c r="C967" s="32"/>
      <c r="D967" s="33"/>
      <c r="E967" s="2"/>
      <c r="F967" s="2"/>
      <c r="G967" s="77"/>
      <c r="H967" s="31"/>
      <c r="J967" s="79"/>
    </row>
    <row r="968" spans="1:10" ht="11.25" customHeight="1" x14ac:dyDescent="0.2">
      <c r="A968" s="80" t="s">
        <v>402</v>
      </c>
      <c r="B968" s="80"/>
      <c r="C968" s="80"/>
      <c r="D968" s="80"/>
      <c r="E968" s="80"/>
      <c r="F968" s="80"/>
      <c r="G968" s="80"/>
      <c r="H968" s="80"/>
    </row>
    <row r="969" spans="1:10" ht="11.25" customHeight="1" x14ac:dyDescent="0.2">
      <c r="A969" s="80"/>
      <c r="B969" s="80"/>
      <c r="C969" s="80"/>
      <c r="D969" s="80"/>
      <c r="E969" s="80"/>
      <c r="F969" s="80"/>
      <c r="G969" s="80"/>
      <c r="H969" s="80"/>
    </row>
    <row r="970" spans="1:10" ht="11.25" customHeight="1" x14ac:dyDescent="0.2">
      <c r="A970" s="6"/>
    </row>
    <row r="971" spans="1:10" ht="11.25" customHeight="1" x14ac:dyDescent="0.2">
      <c r="A971" s="57" t="s">
        <v>434</v>
      </c>
    </row>
  </sheetData>
  <mergeCells count="1">
    <mergeCell ref="A968:H969"/>
  </mergeCells>
  <phoneticPr fontId="0" type="noConversion"/>
  <pageMargins left="0.39370078740157483" right="0.39370078740157483" top="0.49" bottom="0.78740157480314965" header="0.39370078740157483" footer="0.39370078740157483"/>
  <pageSetup paperSize="9" pageOrder="overThenDown" orientation="landscape" horizontalDpi="4294967292" verticalDpi="4294967292" r:id="rId1"/>
  <headerFooter alignWithMargins="0">
    <oddFooter>&amp;L&amp;8&amp;D&amp;C&amp;8&amp;P/&amp;N&amp;R&amp;8&amp;F</oddFooter>
  </headerFooter>
  <rowBreaks count="15" manualBreakCount="15">
    <brk id="33" max="16383" man="1"/>
    <brk id="55" max="16383" man="1"/>
    <brk id="78" max="16383" man="1"/>
    <brk id="124" max="16383" man="1"/>
    <brk id="150" max="16383" man="1"/>
    <brk id="172" max="16383" man="1"/>
    <brk id="190" max="16383" man="1"/>
    <brk id="214" max="16383" man="1"/>
    <brk id="238" max="16383" man="1"/>
    <brk id="283" max="16383" man="1"/>
    <brk id="303" max="16383" man="1"/>
    <brk id="322" max="16383" man="1"/>
    <brk id="344" max="16383" man="1"/>
    <brk id="370" max="16383" man="1"/>
    <brk id="396" max="16383" man="1"/>
  </rowBreaks>
  <ignoredErrors>
    <ignoredError sqref="G595 G177 G179 G185:G189 G207:G213 G226 G241 G256 G274:G286 G375 G399 G655 G645 G642 G635 G628 G622 G678 G728 G744 G754 G762 G765 G786 G776 G796 G816 G824 G827 G800 G841:G850 G864 G877 G890 G910 G920 G9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Serie</vt:lpstr>
      <vt:lpstr>Serie!Impression_des_titres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Votations fédérales, Vaud, 1989-2015</dc:title>
  <dc:subject>T17.03.02</dc:subject>
  <dc:creator>Alexandre Oettli</dc:creator>
  <cp:keywords>__Site_SCRIS__, _Vaud, Electeurs, Objet, Politique, Votations</cp:keywords>
  <dc:description>DocId : 6023, version : 13, url : http://www.scris.vd.ch//Default.aspx?DocId=6023</dc:description>
  <cp:lastModifiedBy>Oettli Alexandre</cp:lastModifiedBy>
  <cp:lastPrinted>2012-01-24T12:36:01Z</cp:lastPrinted>
  <dcterms:created xsi:type="dcterms:W3CDTF">1997-06-12T10:11:36Z</dcterms:created>
  <dcterms:modified xsi:type="dcterms:W3CDTF">2024-07-23T14:50:16Z</dcterms:modified>
</cp:coreProperties>
</file>