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1140" yWindow="168" windowWidth="13932" windowHeight="11376" tabRatio="578"/>
  </bookViews>
  <sheets>
    <sheet name="Calcul de frais" sheetId="8" r:id="rId1"/>
    <sheet name="Liste annuelle" sheetId="11" r:id="rId2"/>
    <sheet name="Dates semestres" sheetId="12" state="hidden" r:id="rId3"/>
  </sheets>
  <definedNames>
    <definedName name="_xlnm.Print_Area" localSheetId="0">'Calcul de frais'!$A$1:$H$49</definedName>
    <definedName name="_xlnm.Print_Area" localSheetId="1">'Liste annuelle'!$A$1:$K$217</definedName>
  </definedNames>
  <calcPr calcId="145621"/>
</workbook>
</file>

<file path=xl/calcChain.xml><?xml version="1.0" encoding="utf-8"?>
<calcChain xmlns="http://schemas.openxmlformats.org/spreadsheetml/2006/main">
  <c r="C48" i="8" l="1"/>
  <c r="X19" i="11" l="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48" i="11"/>
  <c r="X49" i="11"/>
  <c r="X50" i="11"/>
  <c r="X51" i="11"/>
  <c r="X52" i="11"/>
  <c r="X53" i="11"/>
  <c r="X54" i="11"/>
  <c r="X55" i="11"/>
  <c r="X56" i="11"/>
  <c r="X57" i="11"/>
  <c r="X58" i="11"/>
  <c r="X59" i="11"/>
  <c r="X60" i="11"/>
  <c r="X61" i="11"/>
  <c r="X62" i="11"/>
  <c r="X63" i="11"/>
  <c r="X64" i="11"/>
  <c r="X65" i="11"/>
  <c r="X66" i="11"/>
  <c r="X67" i="11"/>
  <c r="X68" i="11"/>
  <c r="X69" i="11"/>
  <c r="X70" i="11"/>
  <c r="X71" i="11"/>
  <c r="X72" i="11"/>
  <c r="X73" i="11"/>
  <c r="X74" i="11"/>
  <c r="X75" i="11"/>
  <c r="X76" i="11"/>
  <c r="X77" i="11"/>
  <c r="X78" i="11"/>
  <c r="X79" i="11"/>
  <c r="X80" i="11"/>
  <c r="X81" i="11"/>
  <c r="X82" i="11"/>
  <c r="X83" i="11"/>
  <c r="X84" i="11"/>
  <c r="X85" i="11"/>
  <c r="X86" i="11"/>
  <c r="X87" i="11"/>
  <c r="X88" i="11"/>
  <c r="X89" i="11"/>
  <c r="X90" i="11"/>
  <c r="X91" i="11"/>
  <c r="X92" i="11"/>
  <c r="X93" i="11"/>
  <c r="X94" i="11"/>
  <c r="X95" i="11"/>
  <c r="X96" i="11"/>
  <c r="X97" i="11"/>
  <c r="X98" i="11"/>
  <c r="X99" i="11"/>
  <c r="X100" i="11"/>
  <c r="X101" i="11"/>
  <c r="X102" i="11"/>
  <c r="X103" i="11"/>
  <c r="X104" i="11"/>
  <c r="X105" i="11"/>
  <c r="X106" i="11"/>
  <c r="X107" i="11"/>
  <c r="X108" i="11"/>
  <c r="X109" i="11"/>
  <c r="X110" i="11"/>
  <c r="X111" i="11"/>
  <c r="X112" i="11"/>
  <c r="X113" i="11"/>
  <c r="X114" i="11"/>
  <c r="X115" i="11"/>
  <c r="X116" i="11"/>
  <c r="X117" i="11"/>
  <c r="X118" i="11"/>
  <c r="X119" i="11"/>
  <c r="X120" i="11"/>
  <c r="X121" i="11"/>
  <c r="X122" i="11"/>
  <c r="X123" i="11"/>
  <c r="X124" i="11"/>
  <c r="X125" i="11"/>
  <c r="X126" i="11"/>
  <c r="X127" i="11"/>
  <c r="X128" i="11"/>
  <c r="X129" i="11"/>
  <c r="X130" i="11"/>
  <c r="X131" i="11"/>
  <c r="X132" i="11"/>
  <c r="X133" i="11"/>
  <c r="X134" i="11"/>
  <c r="X135" i="11"/>
  <c r="X136" i="11"/>
  <c r="X137" i="11"/>
  <c r="X138" i="11"/>
  <c r="X139" i="11"/>
  <c r="X140" i="11"/>
  <c r="X141" i="11"/>
  <c r="X142" i="11"/>
  <c r="X143" i="11"/>
  <c r="X144" i="11"/>
  <c r="X145" i="11"/>
  <c r="X146" i="11"/>
  <c r="X147" i="11"/>
  <c r="X148" i="11"/>
  <c r="X149" i="11"/>
  <c r="X150" i="11"/>
  <c r="X151" i="11"/>
  <c r="X152" i="11"/>
  <c r="X153" i="11"/>
  <c r="X154" i="11"/>
  <c r="X155" i="11"/>
  <c r="X156" i="11"/>
  <c r="X157" i="11"/>
  <c r="X158" i="11"/>
  <c r="X159" i="11"/>
  <c r="X160" i="11"/>
  <c r="X161" i="11"/>
  <c r="X162" i="11"/>
  <c r="X163" i="11"/>
  <c r="X164" i="11"/>
  <c r="X165" i="11"/>
  <c r="X166" i="11"/>
  <c r="X167" i="11"/>
  <c r="X168" i="11"/>
  <c r="X169" i="11"/>
  <c r="X170" i="11"/>
  <c r="X171" i="11"/>
  <c r="X172" i="11"/>
  <c r="X173" i="11"/>
  <c r="X174" i="11"/>
  <c r="X175" i="11"/>
  <c r="X176" i="11"/>
  <c r="X177" i="11"/>
  <c r="X178" i="11"/>
  <c r="X179" i="11"/>
  <c r="X180" i="11"/>
  <c r="X181" i="11"/>
  <c r="X182" i="11"/>
  <c r="X183" i="11"/>
  <c r="X184" i="11"/>
  <c r="X185" i="11"/>
  <c r="X186" i="11"/>
  <c r="X187" i="11"/>
  <c r="X188" i="11"/>
  <c r="X189" i="11"/>
  <c r="X190" i="11"/>
  <c r="X191" i="11"/>
  <c r="X192" i="11"/>
  <c r="X193" i="11"/>
  <c r="X194" i="11"/>
  <c r="X195" i="11"/>
  <c r="X196" i="11"/>
  <c r="X197" i="11"/>
  <c r="X198" i="11"/>
  <c r="X199" i="11"/>
  <c r="X200" i="11"/>
  <c r="X201" i="11"/>
  <c r="X202" i="11"/>
  <c r="X203" i="11"/>
  <c r="X204" i="11"/>
  <c r="X205" i="11"/>
  <c r="X206" i="11"/>
  <c r="X207" i="11"/>
  <c r="X208" i="11"/>
  <c r="X209" i="11"/>
  <c r="X210" i="11"/>
  <c r="X211" i="11"/>
  <c r="X212" i="11"/>
  <c r="X213" i="11"/>
  <c r="X214" i="11"/>
  <c r="X215" i="11"/>
  <c r="X216" i="11"/>
  <c r="X217" i="11"/>
  <c r="X18" i="11"/>
  <c r="N214" i="11" l="1"/>
  <c r="O214" i="11"/>
  <c r="P214" i="11"/>
  <c r="R214" i="11"/>
  <c r="AM214" i="11"/>
  <c r="AN214" i="11"/>
  <c r="N215" i="11"/>
  <c r="O215" i="11"/>
  <c r="P215" i="11"/>
  <c r="R215" i="11"/>
  <c r="AM215" i="11"/>
  <c r="AN215" i="11"/>
  <c r="N216" i="11"/>
  <c r="O216" i="11"/>
  <c r="P216" i="11"/>
  <c r="R216" i="11"/>
  <c r="AM216" i="11"/>
  <c r="AN216" i="11"/>
  <c r="N217" i="11"/>
  <c r="O217" i="11"/>
  <c r="P217" i="11"/>
  <c r="R217" i="11"/>
  <c r="AM217" i="11"/>
  <c r="AN217" i="11"/>
  <c r="N166" i="11"/>
  <c r="O166" i="11"/>
  <c r="P166" i="11"/>
  <c r="R166" i="11"/>
  <c r="AM166" i="11"/>
  <c r="AN166" i="11"/>
  <c r="N167" i="11"/>
  <c r="O167" i="11"/>
  <c r="P167" i="11"/>
  <c r="R167" i="11"/>
  <c r="AM167" i="11"/>
  <c r="AN167" i="11"/>
  <c r="N168" i="11"/>
  <c r="O168" i="11"/>
  <c r="P168" i="11"/>
  <c r="R168" i="11"/>
  <c r="AM168" i="11"/>
  <c r="AN168" i="11"/>
  <c r="N169" i="11"/>
  <c r="O169" i="11"/>
  <c r="P169" i="11"/>
  <c r="R169" i="11"/>
  <c r="AM169" i="11"/>
  <c r="AN169" i="11"/>
  <c r="N170" i="11"/>
  <c r="O170" i="11"/>
  <c r="P170" i="11"/>
  <c r="R170" i="11"/>
  <c r="AM170" i="11"/>
  <c r="AN170" i="11"/>
  <c r="N171" i="11"/>
  <c r="O171" i="11"/>
  <c r="P171" i="11"/>
  <c r="R171" i="11"/>
  <c r="AM171" i="11"/>
  <c r="AN171" i="11"/>
  <c r="N172" i="11"/>
  <c r="O172" i="11"/>
  <c r="P172" i="11"/>
  <c r="R172" i="11"/>
  <c r="AM172" i="11"/>
  <c r="AN172" i="11"/>
  <c r="N173" i="11"/>
  <c r="O173" i="11"/>
  <c r="P173" i="11"/>
  <c r="R173" i="11"/>
  <c r="AM173" i="11"/>
  <c r="AN173" i="11"/>
  <c r="N174" i="11"/>
  <c r="O174" i="11"/>
  <c r="P174" i="11"/>
  <c r="R174" i="11"/>
  <c r="AM174" i="11"/>
  <c r="AN174" i="11"/>
  <c r="N175" i="11"/>
  <c r="O175" i="11"/>
  <c r="P175" i="11"/>
  <c r="R175" i="11"/>
  <c r="AM175" i="11"/>
  <c r="AN175" i="11"/>
  <c r="N176" i="11"/>
  <c r="O176" i="11"/>
  <c r="P176" i="11"/>
  <c r="R176" i="11"/>
  <c r="AM176" i="11"/>
  <c r="AN176" i="11"/>
  <c r="N177" i="11"/>
  <c r="O177" i="11"/>
  <c r="P177" i="11"/>
  <c r="R177" i="11"/>
  <c r="AM177" i="11"/>
  <c r="AN177" i="11"/>
  <c r="N178" i="11"/>
  <c r="O178" i="11"/>
  <c r="P178" i="11"/>
  <c r="R178" i="11"/>
  <c r="AM178" i="11"/>
  <c r="AN178" i="11"/>
  <c r="N179" i="11"/>
  <c r="O179" i="11"/>
  <c r="P179" i="11"/>
  <c r="R179" i="11"/>
  <c r="AM179" i="11"/>
  <c r="AN179" i="11"/>
  <c r="N180" i="11"/>
  <c r="O180" i="11"/>
  <c r="P180" i="11"/>
  <c r="R180" i="11"/>
  <c r="AM180" i="11"/>
  <c r="AN180" i="11"/>
  <c r="N181" i="11"/>
  <c r="O181" i="11"/>
  <c r="P181" i="11"/>
  <c r="R181" i="11"/>
  <c r="AM181" i="11"/>
  <c r="AN181" i="11"/>
  <c r="N182" i="11"/>
  <c r="O182" i="11"/>
  <c r="P182" i="11"/>
  <c r="R182" i="11"/>
  <c r="AM182" i="11"/>
  <c r="AN182" i="11"/>
  <c r="N183" i="11"/>
  <c r="O183" i="11"/>
  <c r="P183" i="11"/>
  <c r="R183" i="11"/>
  <c r="AM183" i="11"/>
  <c r="AN183" i="11"/>
  <c r="N184" i="11"/>
  <c r="O184" i="11"/>
  <c r="P184" i="11"/>
  <c r="R184" i="11"/>
  <c r="AM184" i="11"/>
  <c r="AN184" i="11"/>
  <c r="N185" i="11"/>
  <c r="O185" i="11"/>
  <c r="P185" i="11"/>
  <c r="R185" i="11"/>
  <c r="AM185" i="11"/>
  <c r="AN185" i="11"/>
  <c r="N186" i="11"/>
  <c r="O186" i="11"/>
  <c r="P186" i="11"/>
  <c r="R186" i="11"/>
  <c r="AM186" i="11"/>
  <c r="AN186" i="11"/>
  <c r="N187" i="11"/>
  <c r="O187" i="11"/>
  <c r="P187" i="11"/>
  <c r="R187" i="11"/>
  <c r="AM187" i="11"/>
  <c r="AN187" i="11"/>
  <c r="N188" i="11"/>
  <c r="O188" i="11"/>
  <c r="P188" i="11"/>
  <c r="R188" i="11"/>
  <c r="AM188" i="11"/>
  <c r="AN188" i="11"/>
  <c r="N189" i="11"/>
  <c r="O189" i="11"/>
  <c r="P189" i="11"/>
  <c r="R189" i="11"/>
  <c r="AM189" i="11"/>
  <c r="AN189" i="11"/>
  <c r="N190" i="11"/>
  <c r="O190" i="11"/>
  <c r="P190" i="11"/>
  <c r="R190" i="11"/>
  <c r="AM190" i="11"/>
  <c r="AN190" i="11"/>
  <c r="N191" i="11"/>
  <c r="O191" i="11"/>
  <c r="P191" i="11"/>
  <c r="R191" i="11"/>
  <c r="AM191" i="11"/>
  <c r="AN191" i="11"/>
  <c r="N192" i="11"/>
  <c r="O192" i="11"/>
  <c r="P192" i="11"/>
  <c r="R192" i="11"/>
  <c r="AM192" i="11"/>
  <c r="AN192" i="11"/>
  <c r="N193" i="11"/>
  <c r="O193" i="11"/>
  <c r="P193" i="11"/>
  <c r="R193" i="11"/>
  <c r="AM193" i="11"/>
  <c r="AN193" i="11"/>
  <c r="N194" i="11"/>
  <c r="O194" i="11"/>
  <c r="P194" i="11"/>
  <c r="R194" i="11"/>
  <c r="AM194" i="11"/>
  <c r="AN194" i="11"/>
  <c r="N195" i="11"/>
  <c r="O195" i="11"/>
  <c r="P195" i="11"/>
  <c r="R195" i="11"/>
  <c r="AM195" i="11"/>
  <c r="AN195" i="11"/>
  <c r="N196" i="11"/>
  <c r="O196" i="11"/>
  <c r="P196" i="11"/>
  <c r="R196" i="11"/>
  <c r="AM196" i="11"/>
  <c r="AN196" i="11"/>
  <c r="N197" i="11"/>
  <c r="O197" i="11"/>
  <c r="P197" i="11"/>
  <c r="R197" i="11"/>
  <c r="AM197" i="11"/>
  <c r="AN197" i="11"/>
  <c r="N198" i="11"/>
  <c r="O198" i="11"/>
  <c r="P198" i="11"/>
  <c r="R198" i="11"/>
  <c r="AM198" i="11"/>
  <c r="AN198" i="11"/>
  <c r="N199" i="11"/>
  <c r="O199" i="11"/>
  <c r="P199" i="11"/>
  <c r="R199" i="11"/>
  <c r="AM199" i="11"/>
  <c r="AN199" i="11"/>
  <c r="N200" i="11"/>
  <c r="O200" i="11"/>
  <c r="P200" i="11"/>
  <c r="R200" i="11"/>
  <c r="AM200" i="11"/>
  <c r="AN200" i="11"/>
  <c r="N201" i="11"/>
  <c r="O201" i="11"/>
  <c r="P201" i="11"/>
  <c r="R201" i="11"/>
  <c r="AM201" i="11"/>
  <c r="AN201" i="11"/>
  <c r="N202" i="11"/>
  <c r="O202" i="11"/>
  <c r="P202" i="11"/>
  <c r="R202" i="11"/>
  <c r="AM202" i="11"/>
  <c r="AN202" i="11"/>
  <c r="N203" i="11"/>
  <c r="O203" i="11"/>
  <c r="P203" i="11"/>
  <c r="R203" i="11"/>
  <c r="AM203" i="11"/>
  <c r="AN203" i="11"/>
  <c r="N204" i="11"/>
  <c r="O204" i="11"/>
  <c r="P204" i="11"/>
  <c r="R204" i="11"/>
  <c r="AM204" i="11"/>
  <c r="AN204" i="11"/>
  <c r="N205" i="11"/>
  <c r="O205" i="11"/>
  <c r="P205" i="11"/>
  <c r="R205" i="11"/>
  <c r="AM205" i="11"/>
  <c r="AN205" i="11"/>
  <c r="N206" i="11"/>
  <c r="O206" i="11"/>
  <c r="P206" i="11"/>
  <c r="R206" i="11"/>
  <c r="AM206" i="11"/>
  <c r="AN206" i="11"/>
  <c r="N207" i="11"/>
  <c r="O207" i="11"/>
  <c r="P207" i="11"/>
  <c r="R207" i="11"/>
  <c r="AM207" i="11"/>
  <c r="AN207" i="11"/>
  <c r="N208" i="11"/>
  <c r="O208" i="11"/>
  <c r="P208" i="11"/>
  <c r="R208" i="11"/>
  <c r="AM208" i="11"/>
  <c r="AN208" i="11"/>
  <c r="N209" i="11"/>
  <c r="O209" i="11"/>
  <c r="P209" i="11"/>
  <c r="R209" i="11"/>
  <c r="AM209" i="11"/>
  <c r="AN209" i="11"/>
  <c r="N210" i="11"/>
  <c r="O210" i="11"/>
  <c r="P210" i="11"/>
  <c r="R210" i="11"/>
  <c r="AM210" i="11"/>
  <c r="AN210" i="11"/>
  <c r="N211" i="11"/>
  <c r="O211" i="11"/>
  <c r="P211" i="11"/>
  <c r="R211" i="11"/>
  <c r="AM211" i="11"/>
  <c r="AN211" i="11"/>
  <c r="N212" i="11"/>
  <c r="O212" i="11"/>
  <c r="P212" i="11"/>
  <c r="R212" i="11"/>
  <c r="AM212" i="11"/>
  <c r="AN212" i="11"/>
  <c r="N213" i="11"/>
  <c r="O213" i="11"/>
  <c r="P213" i="11"/>
  <c r="R213" i="11"/>
  <c r="AM213" i="11"/>
  <c r="AN213" i="11"/>
  <c r="AQ17" i="11" l="1"/>
  <c r="AR17" i="11" l="1"/>
  <c r="AS17" i="11" l="1"/>
  <c r="P35" i="11"/>
  <c r="P45" i="11"/>
  <c r="AM46" i="11"/>
  <c r="P47" i="11"/>
  <c r="P48" i="11"/>
  <c r="P34" i="11"/>
  <c r="P44" i="11"/>
  <c r="P46" i="11"/>
  <c r="P33" i="11"/>
  <c r="P32" i="11"/>
  <c r="P31" i="11"/>
  <c r="P30" i="11"/>
  <c r="P42" i="11"/>
  <c r="P43" i="11"/>
  <c r="P38" i="11"/>
  <c r="AM43" i="11"/>
  <c r="AM38" i="11"/>
  <c r="P36" i="11"/>
  <c r="P39" i="11"/>
  <c r="AM39" i="11"/>
  <c r="P37" i="11"/>
  <c r="AN38" i="11"/>
  <c r="AN39" i="11"/>
  <c r="AM37" i="11"/>
  <c r="N22" i="11"/>
  <c r="O22" i="11"/>
  <c r="P22" i="11"/>
  <c r="R22" i="11"/>
  <c r="AM22" i="11"/>
  <c r="AN22" i="11"/>
  <c r="N23" i="11"/>
  <c r="O23" i="11"/>
  <c r="P23" i="11"/>
  <c r="R23" i="11"/>
  <c r="AM23" i="11"/>
  <c r="AN23" i="11"/>
  <c r="N24" i="11"/>
  <c r="O24" i="11"/>
  <c r="P24" i="11"/>
  <c r="R24" i="11"/>
  <c r="AM24" i="11"/>
  <c r="AN24" i="11"/>
  <c r="N25" i="11"/>
  <c r="O25" i="11"/>
  <c r="P25" i="11"/>
  <c r="R25" i="11"/>
  <c r="AM25" i="11"/>
  <c r="AN25" i="11"/>
  <c r="N26" i="11"/>
  <c r="O26" i="11"/>
  <c r="P26" i="11"/>
  <c r="R26" i="11"/>
  <c r="AM26" i="11"/>
  <c r="AN26" i="11"/>
  <c r="N27" i="11"/>
  <c r="O27" i="11"/>
  <c r="P27" i="11"/>
  <c r="R27" i="11"/>
  <c r="AM27" i="11"/>
  <c r="AN27" i="11"/>
  <c r="N28" i="11"/>
  <c r="O28" i="11"/>
  <c r="P28" i="11"/>
  <c r="R28" i="11"/>
  <c r="AM28" i="11"/>
  <c r="AN28" i="11"/>
  <c r="N29" i="11"/>
  <c r="O29" i="11"/>
  <c r="P29" i="11"/>
  <c r="R29" i="11"/>
  <c r="AM29" i="11"/>
  <c r="AN29" i="11"/>
  <c r="N30" i="11"/>
  <c r="O30" i="11"/>
  <c r="R30" i="11"/>
  <c r="AM30" i="11"/>
  <c r="AN30" i="11"/>
  <c r="N31" i="11"/>
  <c r="O31" i="11"/>
  <c r="R31" i="11"/>
  <c r="AM31" i="11"/>
  <c r="AN31" i="11"/>
  <c r="N32" i="11"/>
  <c r="O32" i="11"/>
  <c r="R32" i="11"/>
  <c r="AM32" i="11"/>
  <c r="AN32" i="11"/>
  <c r="N33" i="11"/>
  <c r="O33" i="11"/>
  <c r="R33" i="11"/>
  <c r="AM33" i="11"/>
  <c r="AN33" i="11"/>
  <c r="N34" i="11"/>
  <c r="O34" i="11"/>
  <c r="R34" i="11"/>
  <c r="AM34" i="11"/>
  <c r="AN34" i="11"/>
  <c r="N35" i="11"/>
  <c r="O35" i="11"/>
  <c r="R35" i="11"/>
  <c r="AM35" i="11"/>
  <c r="AN35" i="11"/>
  <c r="N36" i="11"/>
  <c r="O36" i="11"/>
  <c r="R36" i="11"/>
  <c r="AM36" i="11"/>
  <c r="AN36" i="11"/>
  <c r="N37" i="11"/>
  <c r="O37" i="11"/>
  <c r="R37" i="11"/>
  <c r="AN37" i="11"/>
  <c r="N38" i="11"/>
  <c r="O38" i="11"/>
  <c r="R38" i="11"/>
  <c r="N39" i="11"/>
  <c r="O39" i="11"/>
  <c r="R39" i="11"/>
  <c r="N40" i="11"/>
  <c r="O40" i="11"/>
  <c r="R40" i="11"/>
  <c r="AN40" i="11"/>
  <c r="N41" i="11"/>
  <c r="O41" i="11"/>
  <c r="R41" i="11"/>
  <c r="AM41" i="11"/>
  <c r="AN41" i="11"/>
  <c r="N42" i="11"/>
  <c r="O42" i="11"/>
  <c r="R42" i="11"/>
  <c r="AM42" i="11"/>
  <c r="AN42" i="11"/>
  <c r="N43" i="11"/>
  <c r="O43" i="11"/>
  <c r="R43" i="11"/>
  <c r="AN43" i="11"/>
  <c r="N44" i="11"/>
  <c r="O44" i="11"/>
  <c r="R44" i="11"/>
  <c r="AM44" i="11"/>
  <c r="AN44" i="11"/>
  <c r="N45" i="11"/>
  <c r="O45" i="11"/>
  <c r="R45" i="11"/>
  <c r="AM45" i="11"/>
  <c r="AN45" i="11"/>
  <c r="N46" i="11"/>
  <c r="O46" i="11"/>
  <c r="R46" i="11"/>
  <c r="AN46" i="11"/>
  <c r="N47" i="11"/>
  <c r="O47" i="11"/>
  <c r="R47" i="11"/>
  <c r="AM47" i="11"/>
  <c r="AN47" i="11"/>
  <c r="N48" i="11"/>
  <c r="O48" i="11"/>
  <c r="R48" i="11"/>
  <c r="AM48" i="11"/>
  <c r="AN48" i="11"/>
  <c r="N49" i="11"/>
  <c r="O49" i="11"/>
  <c r="P49" i="11"/>
  <c r="R49" i="11"/>
  <c r="AM49" i="11"/>
  <c r="AN49" i="11"/>
  <c r="N50" i="11"/>
  <c r="O50" i="11"/>
  <c r="P50" i="11"/>
  <c r="R50" i="11"/>
  <c r="AM50" i="11"/>
  <c r="AN50" i="11"/>
  <c r="N51" i="11"/>
  <c r="O51" i="11"/>
  <c r="P51" i="11"/>
  <c r="R51" i="11"/>
  <c r="AM51" i="11"/>
  <c r="AN51" i="11"/>
  <c r="N52" i="11"/>
  <c r="O52" i="11"/>
  <c r="P52" i="11"/>
  <c r="R52" i="11"/>
  <c r="AM52" i="11"/>
  <c r="AN52" i="11"/>
  <c r="N53" i="11"/>
  <c r="O53" i="11"/>
  <c r="P53" i="11"/>
  <c r="R53" i="11"/>
  <c r="AM53" i="11"/>
  <c r="AN53" i="11"/>
  <c r="N54" i="11"/>
  <c r="O54" i="11"/>
  <c r="P54" i="11"/>
  <c r="R54" i="11"/>
  <c r="AM54" i="11"/>
  <c r="AN54" i="11"/>
  <c r="N55" i="11"/>
  <c r="O55" i="11"/>
  <c r="P55" i="11"/>
  <c r="R55" i="11"/>
  <c r="AM55" i="11"/>
  <c r="AN55" i="11"/>
  <c r="N56" i="11"/>
  <c r="O56" i="11"/>
  <c r="P56" i="11"/>
  <c r="R56" i="11"/>
  <c r="AM56" i="11"/>
  <c r="AN56" i="11"/>
  <c r="N57" i="11"/>
  <c r="O57" i="11"/>
  <c r="P57" i="11"/>
  <c r="R57" i="11"/>
  <c r="AM57" i="11"/>
  <c r="AN57" i="11"/>
  <c r="N58" i="11"/>
  <c r="O58" i="11"/>
  <c r="P58" i="11"/>
  <c r="R58" i="11"/>
  <c r="AM58" i="11"/>
  <c r="AN58" i="11"/>
  <c r="N59" i="11"/>
  <c r="O59" i="11"/>
  <c r="P59" i="11"/>
  <c r="R59" i="11"/>
  <c r="AM59" i="11"/>
  <c r="AN59" i="11"/>
  <c r="N60" i="11"/>
  <c r="O60" i="11"/>
  <c r="P60" i="11"/>
  <c r="R60" i="11"/>
  <c r="AM60" i="11"/>
  <c r="AN60" i="11"/>
  <c r="N61" i="11"/>
  <c r="O61" i="11"/>
  <c r="P61" i="11"/>
  <c r="R61" i="11"/>
  <c r="AM61" i="11"/>
  <c r="AN61" i="11"/>
  <c r="N62" i="11"/>
  <c r="O62" i="11"/>
  <c r="P62" i="11"/>
  <c r="R62" i="11"/>
  <c r="AM62" i="11"/>
  <c r="AN62" i="11"/>
  <c r="N63" i="11"/>
  <c r="O63" i="11"/>
  <c r="P63" i="11"/>
  <c r="R63" i="11"/>
  <c r="AM63" i="11"/>
  <c r="AN63" i="11"/>
  <c r="N64" i="11"/>
  <c r="O64" i="11"/>
  <c r="P64" i="11"/>
  <c r="R64" i="11"/>
  <c r="AM64" i="11"/>
  <c r="AN64" i="11"/>
  <c r="N65" i="11"/>
  <c r="O65" i="11"/>
  <c r="P65" i="11"/>
  <c r="R65" i="11"/>
  <c r="AM65" i="11"/>
  <c r="AN65" i="11"/>
  <c r="N66" i="11"/>
  <c r="O66" i="11"/>
  <c r="P66" i="11"/>
  <c r="R66" i="11"/>
  <c r="AM66" i="11"/>
  <c r="AN66" i="11"/>
  <c r="N67" i="11"/>
  <c r="O67" i="11"/>
  <c r="P67" i="11"/>
  <c r="R67" i="11"/>
  <c r="AM67" i="11"/>
  <c r="AN67" i="11"/>
  <c r="N68" i="11"/>
  <c r="O68" i="11"/>
  <c r="P68" i="11"/>
  <c r="R68" i="11"/>
  <c r="AM68" i="11"/>
  <c r="AN68" i="11"/>
  <c r="N69" i="11"/>
  <c r="O69" i="11"/>
  <c r="P69" i="11"/>
  <c r="R69" i="11"/>
  <c r="AM69" i="11"/>
  <c r="AN69" i="11"/>
  <c r="N70" i="11"/>
  <c r="O70" i="11"/>
  <c r="P70" i="11"/>
  <c r="R70" i="11"/>
  <c r="AM70" i="11"/>
  <c r="AN70" i="11"/>
  <c r="N71" i="11"/>
  <c r="O71" i="11"/>
  <c r="P71" i="11"/>
  <c r="R71" i="11"/>
  <c r="AM71" i="11"/>
  <c r="AN71" i="11"/>
  <c r="N72" i="11"/>
  <c r="O72" i="11"/>
  <c r="P72" i="11"/>
  <c r="R72" i="11"/>
  <c r="AM72" i="11"/>
  <c r="AN72" i="11"/>
  <c r="N73" i="11"/>
  <c r="O73" i="11"/>
  <c r="P73" i="11"/>
  <c r="R73" i="11"/>
  <c r="AM73" i="11"/>
  <c r="AN73" i="11"/>
  <c r="N74" i="11"/>
  <c r="O74" i="11"/>
  <c r="P74" i="11"/>
  <c r="R74" i="11"/>
  <c r="AM74" i="11"/>
  <c r="AN74" i="11"/>
  <c r="N75" i="11"/>
  <c r="O75" i="11"/>
  <c r="P75" i="11"/>
  <c r="R75" i="11"/>
  <c r="AM75" i="11"/>
  <c r="AN75" i="11"/>
  <c r="N76" i="11"/>
  <c r="O76" i="11"/>
  <c r="P76" i="11"/>
  <c r="R76" i="11"/>
  <c r="AM76" i="11"/>
  <c r="AN76" i="11"/>
  <c r="N77" i="11"/>
  <c r="O77" i="11"/>
  <c r="P77" i="11"/>
  <c r="R77" i="11"/>
  <c r="AM77" i="11"/>
  <c r="AN77" i="11"/>
  <c r="N78" i="11"/>
  <c r="O78" i="11"/>
  <c r="P78" i="11"/>
  <c r="R78" i="11"/>
  <c r="AM78" i="11"/>
  <c r="AN78" i="11"/>
  <c r="N79" i="11"/>
  <c r="O79" i="11"/>
  <c r="P79" i="11"/>
  <c r="R79" i="11"/>
  <c r="AM79" i="11"/>
  <c r="AN79" i="11"/>
  <c r="N80" i="11"/>
  <c r="O80" i="11"/>
  <c r="P80" i="11"/>
  <c r="R80" i="11"/>
  <c r="AM80" i="11"/>
  <c r="AN80" i="11"/>
  <c r="N81" i="11"/>
  <c r="O81" i="11"/>
  <c r="P81" i="11"/>
  <c r="R81" i="11"/>
  <c r="AM81" i="11"/>
  <c r="AN81" i="11"/>
  <c r="N82" i="11"/>
  <c r="O82" i="11"/>
  <c r="P82" i="11"/>
  <c r="R82" i="11"/>
  <c r="AM82" i="11"/>
  <c r="AN82" i="11"/>
  <c r="N83" i="11"/>
  <c r="O83" i="11"/>
  <c r="P83" i="11"/>
  <c r="R83" i="11"/>
  <c r="AM83" i="11"/>
  <c r="AN83" i="11"/>
  <c r="N84" i="11"/>
  <c r="O84" i="11"/>
  <c r="P84" i="11"/>
  <c r="R84" i="11"/>
  <c r="AM84" i="11"/>
  <c r="AN84" i="11"/>
  <c r="N85" i="11"/>
  <c r="O85" i="11"/>
  <c r="P85" i="11"/>
  <c r="R85" i="11"/>
  <c r="AM85" i="11"/>
  <c r="AN85" i="11"/>
  <c r="N86" i="11"/>
  <c r="O86" i="11"/>
  <c r="P86" i="11"/>
  <c r="R86" i="11"/>
  <c r="AM86" i="11"/>
  <c r="AN86" i="11"/>
  <c r="N87" i="11"/>
  <c r="O87" i="11"/>
  <c r="P87" i="11"/>
  <c r="R87" i="11"/>
  <c r="AM87" i="11"/>
  <c r="AN87" i="11"/>
  <c r="N88" i="11"/>
  <c r="O88" i="11"/>
  <c r="P88" i="11"/>
  <c r="R88" i="11"/>
  <c r="AM88" i="11"/>
  <c r="AN88" i="11"/>
  <c r="N89" i="11"/>
  <c r="O89" i="11"/>
  <c r="P89" i="11"/>
  <c r="R89" i="11"/>
  <c r="AM89" i="11"/>
  <c r="AN89" i="11"/>
  <c r="N90" i="11"/>
  <c r="O90" i="11"/>
  <c r="P90" i="11"/>
  <c r="R90" i="11"/>
  <c r="AM90" i="11"/>
  <c r="AN90" i="11"/>
  <c r="N91" i="11"/>
  <c r="O91" i="11"/>
  <c r="P91" i="11"/>
  <c r="R91" i="11"/>
  <c r="AM91" i="11"/>
  <c r="AN91" i="11"/>
  <c r="N92" i="11"/>
  <c r="O92" i="11"/>
  <c r="P92" i="11"/>
  <c r="R92" i="11"/>
  <c r="AM92" i="11"/>
  <c r="AN92" i="11"/>
  <c r="N93" i="11"/>
  <c r="O93" i="11"/>
  <c r="P93" i="11"/>
  <c r="R93" i="11"/>
  <c r="AM93" i="11"/>
  <c r="AN93" i="11"/>
  <c r="N94" i="11"/>
  <c r="O94" i="11"/>
  <c r="P94" i="11"/>
  <c r="R94" i="11"/>
  <c r="AM94" i="11"/>
  <c r="AN94" i="11"/>
  <c r="N95" i="11"/>
  <c r="O95" i="11"/>
  <c r="P95" i="11"/>
  <c r="R95" i="11"/>
  <c r="AM95" i="11"/>
  <c r="AN95" i="11"/>
  <c r="N96" i="11"/>
  <c r="O96" i="11"/>
  <c r="P96" i="11"/>
  <c r="R96" i="11"/>
  <c r="AM96" i="11"/>
  <c r="AN96" i="11"/>
  <c r="N97" i="11"/>
  <c r="O97" i="11"/>
  <c r="P97" i="11"/>
  <c r="R97" i="11"/>
  <c r="AM97" i="11"/>
  <c r="AN97" i="11"/>
  <c r="N98" i="11"/>
  <c r="O98" i="11"/>
  <c r="P98" i="11"/>
  <c r="R98" i="11"/>
  <c r="AM98" i="11"/>
  <c r="AN98" i="11"/>
  <c r="N99" i="11"/>
  <c r="O99" i="11"/>
  <c r="P99" i="11"/>
  <c r="R99" i="11"/>
  <c r="AM99" i="11"/>
  <c r="AN99" i="11"/>
  <c r="N100" i="11"/>
  <c r="O100" i="11"/>
  <c r="P100" i="11"/>
  <c r="R100" i="11"/>
  <c r="AM100" i="11"/>
  <c r="AN100" i="11"/>
  <c r="N101" i="11"/>
  <c r="O101" i="11"/>
  <c r="P101" i="11"/>
  <c r="R101" i="11"/>
  <c r="AM101" i="11"/>
  <c r="AN101" i="11"/>
  <c r="N102" i="11"/>
  <c r="O102" i="11"/>
  <c r="P102" i="11"/>
  <c r="R102" i="11"/>
  <c r="AM102" i="11"/>
  <c r="AN102" i="11"/>
  <c r="N103" i="11"/>
  <c r="O103" i="11"/>
  <c r="P103" i="11"/>
  <c r="R103" i="11"/>
  <c r="AM103" i="11"/>
  <c r="AN103" i="11"/>
  <c r="N104" i="11"/>
  <c r="O104" i="11"/>
  <c r="P104" i="11"/>
  <c r="R104" i="11"/>
  <c r="AM104" i="11"/>
  <c r="AN104" i="11"/>
  <c r="N105" i="11"/>
  <c r="O105" i="11"/>
  <c r="P105" i="11"/>
  <c r="R105" i="11"/>
  <c r="AM105" i="11"/>
  <c r="AN105" i="11"/>
  <c r="N106" i="11"/>
  <c r="O106" i="11"/>
  <c r="P106" i="11"/>
  <c r="R106" i="11"/>
  <c r="AM106" i="11"/>
  <c r="AN106" i="11"/>
  <c r="N107" i="11"/>
  <c r="O107" i="11"/>
  <c r="P107" i="11"/>
  <c r="R107" i="11"/>
  <c r="AM107" i="11"/>
  <c r="AN107" i="11"/>
  <c r="N108" i="11"/>
  <c r="O108" i="11"/>
  <c r="P108" i="11"/>
  <c r="R108" i="11"/>
  <c r="AM108" i="11"/>
  <c r="AN108" i="11"/>
  <c r="N109" i="11"/>
  <c r="O109" i="11"/>
  <c r="P109" i="11"/>
  <c r="R109" i="11"/>
  <c r="AM109" i="11"/>
  <c r="AN109" i="11"/>
  <c r="N110" i="11"/>
  <c r="O110" i="11"/>
  <c r="P110" i="11"/>
  <c r="R110" i="11"/>
  <c r="AM110" i="11"/>
  <c r="AN110" i="11"/>
  <c r="N111" i="11"/>
  <c r="O111" i="11"/>
  <c r="P111" i="11"/>
  <c r="R111" i="11"/>
  <c r="AM111" i="11"/>
  <c r="AN111" i="11"/>
  <c r="N112" i="11"/>
  <c r="O112" i="11"/>
  <c r="P112" i="11"/>
  <c r="R112" i="11"/>
  <c r="AM112" i="11"/>
  <c r="AN112" i="11"/>
  <c r="N113" i="11"/>
  <c r="O113" i="11"/>
  <c r="P113" i="11"/>
  <c r="R113" i="11"/>
  <c r="AM113" i="11"/>
  <c r="AN113" i="11"/>
  <c r="N114" i="11"/>
  <c r="O114" i="11"/>
  <c r="P114" i="11"/>
  <c r="R114" i="11"/>
  <c r="AM114" i="11"/>
  <c r="AN114" i="11"/>
  <c r="N115" i="11"/>
  <c r="O115" i="11"/>
  <c r="P115" i="11"/>
  <c r="R115" i="11"/>
  <c r="AM115" i="11"/>
  <c r="AN115" i="11"/>
  <c r="N116" i="11"/>
  <c r="O116" i="11"/>
  <c r="P116" i="11"/>
  <c r="R116" i="11"/>
  <c r="AM116" i="11"/>
  <c r="AN116" i="11"/>
  <c r="N117" i="11"/>
  <c r="O117" i="11"/>
  <c r="P117" i="11"/>
  <c r="R117" i="11"/>
  <c r="AM117" i="11"/>
  <c r="AN117" i="11"/>
  <c r="N118" i="11"/>
  <c r="O118" i="11"/>
  <c r="P118" i="11"/>
  <c r="R118" i="11"/>
  <c r="AM118" i="11"/>
  <c r="AN118" i="11"/>
  <c r="N119" i="11"/>
  <c r="O119" i="11"/>
  <c r="P119" i="11"/>
  <c r="R119" i="11"/>
  <c r="AM119" i="11"/>
  <c r="AN119" i="11"/>
  <c r="N120" i="11"/>
  <c r="O120" i="11"/>
  <c r="P120" i="11"/>
  <c r="R120" i="11"/>
  <c r="AM120" i="11"/>
  <c r="AN120" i="11"/>
  <c r="N121" i="11"/>
  <c r="O121" i="11"/>
  <c r="P121" i="11"/>
  <c r="R121" i="11"/>
  <c r="AM121" i="11"/>
  <c r="AN121" i="11"/>
  <c r="N122" i="11"/>
  <c r="O122" i="11"/>
  <c r="P122" i="11"/>
  <c r="R122" i="11"/>
  <c r="AM122" i="11"/>
  <c r="AN122" i="11"/>
  <c r="N123" i="11"/>
  <c r="O123" i="11"/>
  <c r="P123" i="11"/>
  <c r="R123" i="11"/>
  <c r="AM123" i="11"/>
  <c r="AN123" i="11"/>
  <c r="N124" i="11"/>
  <c r="O124" i="11"/>
  <c r="P124" i="11"/>
  <c r="R124" i="11"/>
  <c r="AM124" i="11"/>
  <c r="AN124" i="11"/>
  <c r="N125" i="11"/>
  <c r="O125" i="11"/>
  <c r="P125" i="11"/>
  <c r="R125" i="11"/>
  <c r="AM125" i="11"/>
  <c r="AN125" i="11"/>
  <c r="N126" i="11"/>
  <c r="O126" i="11"/>
  <c r="P126" i="11"/>
  <c r="R126" i="11"/>
  <c r="AM126" i="11"/>
  <c r="AN126" i="11"/>
  <c r="N127" i="11"/>
  <c r="O127" i="11"/>
  <c r="P127" i="11"/>
  <c r="R127" i="11"/>
  <c r="AM127" i="11"/>
  <c r="AN127" i="11"/>
  <c r="N128" i="11"/>
  <c r="O128" i="11"/>
  <c r="P128" i="11"/>
  <c r="R128" i="11"/>
  <c r="AM128" i="11"/>
  <c r="AN128" i="11"/>
  <c r="N129" i="11"/>
  <c r="O129" i="11"/>
  <c r="P129" i="11"/>
  <c r="R129" i="11"/>
  <c r="AM129" i="11"/>
  <c r="AN129" i="11"/>
  <c r="N130" i="11"/>
  <c r="O130" i="11"/>
  <c r="P130" i="11"/>
  <c r="R130" i="11"/>
  <c r="AM130" i="11"/>
  <c r="AN130" i="11"/>
  <c r="N131" i="11"/>
  <c r="O131" i="11"/>
  <c r="P131" i="11"/>
  <c r="R131" i="11"/>
  <c r="AM131" i="11"/>
  <c r="AN131" i="11"/>
  <c r="N132" i="11"/>
  <c r="O132" i="11"/>
  <c r="P132" i="11"/>
  <c r="R132" i="11"/>
  <c r="AM132" i="11"/>
  <c r="AN132" i="11"/>
  <c r="N133" i="11"/>
  <c r="O133" i="11"/>
  <c r="P133" i="11"/>
  <c r="R133" i="11"/>
  <c r="AM133" i="11"/>
  <c r="AN133" i="11"/>
  <c r="N134" i="11"/>
  <c r="O134" i="11"/>
  <c r="P134" i="11"/>
  <c r="R134" i="11"/>
  <c r="AM134" i="11"/>
  <c r="AN134" i="11"/>
  <c r="N135" i="11"/>
  <c r="O135" i="11"/>
  <c r="P135" i="11"/>
  <c r="R135" i="11"/>
  <c r="AM135" i="11"/>
  <c r="AN135" i="11"/>
  <c r="N136" i="11"/>
  <c r="O136" i="11"/>
  <c r="P136" i="11"/>
  <c r="R136" i="11"/>
  <c r="AM136" i="11"/>
  <c r="AN136" i="11"/>
  <c r="N137" i="11"/>
  <c r="O137" i="11"/>
  <c r="P137" i="11"/>
  <c r="R137" i="11"/>
  <c r="AM137" i="11"/>
  <c r="AN137" i="11"/>
  <c r="N138" i="11"/>
  <c r="O138" i="11"/>
  <c r="P138" i="11"/>
  <c r="R138" i="11"/>
  <c r="AM138" i="11"/>
  <c r="AN138" i="11"/>
  <c r="N139" i="11"/>
  <c r="O139" i="11"/>
  <c r="P139" i="11"/>
  <c r="R139" i="11"/>
  <c r="AM139" i="11"/>
  <c r="AN139" i="11"/>
  <c r="N140" i="11"/>
  <c r="O140" i="11"/>
  <c r="P140" i="11"/>
  <c r="R140" i="11"/>
  <c r="AM140" i="11"/>
  <c r="AN140" i="11"/>
  <c r="N141" i="11"/>
  <c r="O141" i="11"/>
  <c r="P141" i="11"/>
  <c r="R141" i="11"/>
  <c r="AM141" i="11"/>
  <c r="AN141" i="11"/>
  <c r="N142" i="11"/>
  <c r="O142" i="11"/>
  <c r="P142" i="11"/>
  <c r="R142" i="11"/>
  <c r="AM142" i="11"/>
  <c r="AN142" i="11"/>
  <c r="N143" i="11"/>
  <c r="O143" i="11"/>
  <c r="P143" i="11"/>
  <c r="R143" i="11"/>
  <c r="AM143" i="11"/>
  <c r="AN143" i="11"/>
  <c r="N144" i="11"/>
  <c r="O144" i="11"/>
  <c r="P144" i="11"/>
  <c r="R144" i="11"/>
  <c r="AM144" i="11"/>
  <c r="AN144" i="11"/>
  <c r="N145" i="11"/>
  <c r="O145" i="11"/>
  <c r="P145" i="11"/>
  <c r="R145" i="11"/>
  <c r="AM145" i="11"/>
  <c r="AN145" i="11"/>
  <c r="N146" i="11"/>
  <c r="O146" i="11"/>
  <c r="P146" i="11"/>
  <c r="R146" i="11"/>
  <c r="AM146" i="11"/>
  <c r="AN146" i="11"/>
  <c r="N147" i="11"/>
  <c r="O147" i="11"/>
  <c r="P147" i="11"/>
  <c r="R147" i="11"/>
  <c r="AM147" i="11"/>
  <c r="AN147" i="11"/>
  <c r="N148" i="11"/>
  <c r="O148" i="11"/>
  <c r="P148" i="11"/>
  <c r="R148" i="11"/>
  <c r="AM148" i="11"/>
  <c r="AN148" i="11"/>
  <c r="N149" i="11"/>
  <c r="O149" i="11"/>
  <c r="P149" i="11"/>
  <c r="R149" i="11"/>
  <c r="AM149" i="11"/>
  <c r="AN149" i="11"/>
  <c r="N150" i="11"/>
  <c r="O150" i="11"/>
  <c r="P150" i="11"/>
  <c r="R150" i="11"/>
  <c r="AM150" i="11"/>
  <c r="AN150" i="11"/>
  <c r="N151" i="11"/>
  <c r="O151" i="11"/>
  <c r="P151" i="11"/>
  <c r="R151" i="11"/>
  <c r="AM151" i="11"/>
  <c r="AN151" i="11"/>
  <c r="N152" i="11"/>
  <c r="O152" i="11"/>
  <c r="P152" i="11"/>
  <c r="R152" i="11"/>
  <c r="AM152" i="11"/>
  <c r="AN152" i="11"/>
  <c r="N153" i="11"/>
  <c r="O153" i="11"/>
  <c r="P153" i="11"/>
  <c r="R153" i="11"/>
  <c r="AM153" i="11"/>
  <c r="AN153" i="11"/>
  <c r="N154" i="11"/>
  <c r="O154" i="11"/>
  <c r="P154" i="11"/>
  <c r="R154" i="11"/>
  <c r="AM154" i="11"/>
  <c r="AN154" i="11"/>
  <c r="N155" i="11"/>
  <c r="O155" i="11"/>
  <c r="P155" i="11"/>
  <c r="R155" i="11"/>
  <c r="AM155" i="11"/>
  <c r="AN155" i="11"/>
  <c r="N156" i="11"/>
  <c r="O156" i="11"/>
  <c r="P156" i="11"/>
  <c r="R156" i="11"/>
  <c r="AM156" i="11"/>
  <c r="AN156" i="11"/>
  <c r="N157" i="11"/>
  <c r="O157" i="11"/>
  <c r="P157" i="11"/>
  <c r="R157" i="11"/>
  <c r="AM157" i="11"/>
  <c r="AN157" i="11"/>
  <c r="N158" i="11"/>
  <c r="O158" i="11"/>
  <c r="P158" i="11"/>
  <c r="R158" i="11"/>
  <c r="AM158" i="11"/>
  <c r="AN158" i="11"/>
  <c r="N159" i="11"/>
  <c r="O159" i="11"/>
  <c r="P159" i="11"/>
  <c r="R159" i="11"/>
  <c r="AM159" i="11"/>
  <c r="AN159" i="11"/>
  <c r="N160" i="11"/>
  <c r="O160" i="11"/>
  <c r="P160" i="11"/>
  <c r="R160" i="11"/>
  <c r="AM160" i="11"/>
  <c r="AN160" i="11"/>
  <c r="N161" i="11"/>
  <c r="O161" i="11"/>
  <c r="P161" i="11"/>
  <c r="R161" i="11"/>
  <c r="AM161" i="11"/>
  <c r="AN161" i="11"/>
  <c r="N162" i="11"/>
  <c r="O162" i="11"/>
  <c r="P162" i="11"/>
  <c r="R162" i="11"/>
  <c r="AM162" i="11"/>
  <c r="AN162" i="11"/>
  <c r="N163" i="11"/>
  <c r="O163" i="11"/>
  <c r="P163" i="11"/>
  <c r="R163" i="11"/>
  <c r="AM163" i="11"/>
  <c r="AN163" i="11"/>
  <c r="N164" i="11"/>
  <c r="O164" i="11"/>
  <c r="P164" i="11"/>
  <c r="R164" i="11"/>
  <c r="AM164" i="11"/>
  <c r="AN164" i="11"/>
  <c r="N165" i="11"/>
  <c r="O165" i="11"/>
  <c r="P165" i="11"/>
  <c r="R165" i="11"/>
  <c r="AM165" i="11"/>
  <c r="AN165" i="11"/>
  <c r="R19" i="11"/>
  <c r="R20" i="11"/>
  <c r="R21" i="11"/>
  <c r="R18" i="11"/>
  <c r="AM19" i="11"/>
  <c r="AN19" i="11"/>
  <c r="AM20" i="11"/>
  <c r="AN20" i="11"/>
  <c r="AM21" i="11"/>
  <c r="AN21" i="11"/>
  <c r="AN18" i="11"/>
  <c r="AM18" i="11"/>
  <c r="N19" i="11"/>
  <c r="N20" i="11"/>
  <c r="N21" i="11"/>
  <c r="N18" i="11"/>
  <c r="P19" i="11"/>
  <c r="P20" i="11"/>
  <c r="P21" i="11"/>
  <c r="P18" i="11"/>
  <c r="O19" i="11"/>
  <c r="O20" i="11"/>
  <c r="O21" i="11"/>
  <c r="O18" i="11"/>
  <c r="AT17" i="11" l="1"/>
  <c r="AU17" i="11" s="1"/>
  <c r="AM40" i="11"/>
  <c r="A4" i="12"/>
  <c r="A5" i="12" s="1"/>
  <c r="A6" i="12" s="1"/>
  <c r="A7" i="12" s="1"/>
  <c r="A8" i="12" s="1"/>
  <c r="A9" i="12" s="1"/>
  <c r="A10" i="12" s="1"/>
  <c r="A10" i="11" l="1"/>
  <c r="W19" i="11" l="1"/>
  <c r="W23" i="11"/>
  <c r="W27" i="11"/>
  <c r="W31" i="11"/>
  <c r="W35" i="11"/>
  <c r="W39" i="11"/>
  <c r="W43" i="11"/>
  <c r="W47" i="11"/>
  <c r="W51" i="11"/>
  <c r="W55" i="11"/>
  <c r="W59" i="11"/>
  <c r="W63" i="11"/>
  <c r="W67" i="11"/>
  <c r="W71" i="11"/>
  <c r="W75" i="11"/>
  <c r="W79" i="11"/>
  <c r="W83" i="11"/>
  <c r="W87" i="11"/>
  <c r="W91" i="11"/>
  <c r="W95" i="11"/>
  <c r="W99" i="11"/>
  <c r="W103" i="11"/>
  <c r="W107" i="11"/>
  <c r="W111" i="11"/>
  <c r="W115" i="11"/>
  <c r="W119" i="11"/>
  <c r="W123" i="11"/>
  <c r="W127" i="11"/>
  <c r="W131" i="11"/>
  <c r="W135" i="11"/>
  <c r="W139" i="11"/>
  <c r="W143" i="11"/>
  <c r="W147" i="11"/>
  <c r="W151" i="11"/>
  <c r="W155" i="11"/>
  <c r="W159" i="11"/>
  <c r="W163" i="11"/>
  <c r="W167" i="11"/>
  <c r="W171" i="11"/>
  <c r="W175" i="11"/>
  <c r="W179" i="11"/>
  <c r="W183" i="11"/>
  <c r="W187" i="11"/>
  <c r="W191" i="11"/>
  <c r="W195" i="11"/>
  <c r="W199" i="11"/>
  <c r="W203" i="11"/>
  <c r="W207" i="11"/>
  <c r="W211" i="11"/>
  <c r="W215" i="11"/>
  <c r="V19" i="11"/>
  <c r="Q19" i="11" s="1"/>
  <c r="V23" i="11"/>
  <c r="V27" i="11"/>
  <c r="V31" i="11"/>
  <c r="V35" i="11"/>
  <c r="V39" i="11"/>
  <c r="V43" i="11"/>
  <c r="V47" i="11"/>
  <c r="V51" i="11"/>
  <c r="Q51" i="11" s="1"/>
  <c r="V55" i="11"/>
  <c r="V59" i="11"/>
  <c r="V63" i="11"/>
  <c r="V67" i="11"/>
  <c r="Q67" i="11" s="1"/>
  <c r="V71" i="11"/>
  <c r="V75" i="11"/>
  <c r="V79" i="11"/>
  <c r="V83" i="11"/>
  <c r="Q83" i="11" s="1"/>
  <c r="V87" i="11"/>
  <c r="V91" i="11"/>
  <c r="V95" i="11"/>
  <c r="V99" i="11"/>
  <c r="Q99" i="11" s="1"/>
  <c r="V103" i="11"/>
  <c r="V107" i="11"/>
  <c r="V111" i="11"/>
  <c r="V115" i="11"/>
  <c r="Q115" i="11" s="1"/>
  <c r="V119" i="11"/>
  <c r="V123" i="11"/>
  <c r="W21" i="11"/>
  <c r="W25" i="11"/>
  <c r="W29" i="11"/>
  <c r="W33" i="11"/>
  <c r="W37" i="11"/>
  <c r="W41" i="11"/>
  <c r="W45" i="11"/>
  <c r="W49" i="11"/>
  <c r="W53" i="11"/>
  <c r="W57" i="11"/>
  <c r="W61" i="11"/>
  <c r="W65" i="11"/>
  <c r="W69" i="11"/>
  <c r="W73" i="11"/>
  <c r="W77" i="11"/>
  <c r="W81" i="11"/>
  <c r="W85" i="11"/>
  <c r="W89" i="11"/>
  <c r="W93" i="11"/>
  <c r="W97" i="11"/>
  <c r="W101" i="11"/>
  <c r="W105" i="11"/>
  <c r="W109" i="11"/>
  <c r="W113" i="11"/>
  <c r="W117" i="11"/>
  <c r="W121" i="11"/>
  <c r="W125" i="11"/>
  <c r="W129" i="11"/>
  <c r="W133" i="11"/>
  <c r="W137" i="11"/>
  <c r="W141" i="11"/>
  <c r="W145" i="11"/>
  <c r="W149" i="11"/>
  <c r="W153" i="11"/>
  <c r="W157" i="11"/>
  <c r="W161" i="11"/>
  <c r="W165" i="11"/>
  <c r="W169" i="11"/>
  <c r="W173" i="11"/>
  <c r="W177" i="11"/>
  <c r="W181" i="11"/>
  <c r="W185" i="11"/>
  <c r="W189" i="11"/>
  <c r="W193" i="11"/>
  <c r="W197" i="11"/>
  <c r="W201" i="11"/>
  <c r="W205" i="11"/>
  <c r="W209" i="11"/>
  <c r="W213" i="11"/>
  <c r="W217" i="11"/>
  <c r="V21" i="11"/>
  <c r="V25" i="11"/>
  <c r="V29" i="11"/>
  <c r="V33" i="11"/>
  <c r="V37" i="11"/>
  <c r="V41" i="11"/>
  <c r="V45" i="11"/>
  <c r="V49" i="11"/>
  <c r="V53" i="11"/>
  <c r="V57" i="11"/>
  <c r="V61" i="11"/>
  <c r="V65" i="11"/>
  <c r="V69" i="11"/>
  <c r="V73" i="11"/>
  <c r="V77" i="11"/>
  <c r="V81" i="11"/>
  <c r="V85" i="11"/>
  <c r="V89" i="11"/>
  <c r="V93" i="11"/>
  <c r="V97" i="11"/>
  <c r="V101" i="11"/>
  <c r="V105" i="11"/>
  <c r="V109" i="11"/>
  <c r="V113" i="11"/>
  <c r="V117" i="11"/>
  <c r="V121" i="11"/>
  <c r="V125" i="11"/>
  <c r="V129" i="11"/>
  <c r="V133" i="11"/>
  <c r="V137" i="11"/>
  <c r="V141" i="11"/>
  <c r="V145" i="11"/>
  <c r="V149" i="11"/>
  <c r="V153" i="11"/>
  <c r="V157" i="11"/>
  <c r="W20" i="11"/>
  <c r="W28" i="11"/>
  <c r="W36" i="11"/>
  <c r="W44" i="11"/>
  <c r="W52" i="11"/>
  <c r="W60" i="11"/>
  <c r="W68" i="11"/>
  <c r="W76" i="11"/>
  <c r="W84" i="11"/>
  <c r="W92" i="11"/>
  <c r="W100" i="11"/>
  <c r="W108" i="11"/>
  <c r="W116" i="11"/>
  <c r="W124" i="11"/>
  <c r="W132" i="11"/>
  <c r="W140" i="11"/>
  <c r="W148" i="11"/>
  <c r="W156" i="11"/>
  <c r="W164" i="11"/>
  <c r="W172" i="11"/>
  <c r="W180" i="11"/>
  <c r="W188" i="11"/>
  <c r="W196" i="11"/>
  <c r="W204" i="11"/>
  <c r="W212" i="11"/>
  <c r="V20" i="11"/>
  <c r="V28" i="11"/>
  <c r="V36" i="11"/>
  <c r="V44" i="11"/>
  <c r="V52" i="11"/>
  <c r="V60" i="11"/>
  <c r="V68" i="11"/>
  <c r="V76" i="11"/>
  <c r="V84" i="11"/>
  <c r="V92" i="11"/>
  <c r="V100" i="11"/>
  <c r="V108" i="11"/>
  <c r="V116" i="11"/>
  <c r="V124" i="11"/>
  <c r="V130" i="11"/>
  <c r="V135" i="11"/>
  <c r="V140" i="11"/>
  <c r="V146" i="11"/>
  <c r="V151" i="11"/>
  <c r="Q151" i="11" s="1"/>
  <c r="V156" i="11"/>
  <c r="V161" i="11"/>
  <c r="V165" i="11"/>
  <c r="V173" i="11"/>
  <c r="V185" i="11"/>
  <c r="Q185" i="11" s="1"/>
  <c r="V197" i="11"/>
  <c r="V205" i="11"/>
  <c r="V213" i="11"/>
  <c r="Q213" i="11" s="1"/>
  <c r="W30" i="11"/>
  <c r="W62" i="11"/>
  <c r="W86" i="11"/>
  <c r="W102" i="11"/>
  <c r="W118" i="11"/>
  <c r="W134" i="11"/>
  <c r="W150" i="11"/>
  <c r="W166" i="11"/>
  <c r="W182" i="11"/>
  <c r="W206" i="11"/>
  <c r="V22" i="11"/>
  <c r="V30" i="11"/>
  <c r="V46" i="11"/>
  <c r="V62" i="11"/>
  <c r="Q62" i="11" s="1"/>
  <c r="V78" i="11"/>
  <c r="V94" i="11"/>
  <c r="V110" i="11"/>
  <c r="V126" i="11"/>
  <c r="V136" i="11"/>
  <c r="V147" i="11"/>
  <c r="Q147" i="11" s="1"/>
  <c r="V158" i="11"/>
  <c r="V166" i="11"/>
  <c r="V174" i="11"/>
  <c r="V186" i="11"/>
  <c r="V194" i="11"/>
  <c r="V202" i="11"/>
  <c r="V210" i="11"/>
  <c r="W24" i="11"/>
  <c r="W32" i="11"/>
  <c r="W40" i="11"/>
  <c r="W48" i="11"/>
  <c r="W56" i="11"/>
  <c r="W64" i="11"/>
  <c r="W72" i="11"/>
  <c r="W80" i="11"/>
  <c r="W88" i="11"/>
  <c r="W96" i="11"/>
  <c r="W104" i="11"/>
  <c r="W112" i="11"/>
  <c r="W120" i="11"/>
  <c r="W128" i="11"/>
  <c r="W136" i="11"/>
  <c r="W144" i="11"/>
  <c r="W152" i="11"/>
  <c r="W160" i="11"/>
  <c r="W168" i="11"/>
  <c r="W176" i="11"/>
  <c r="W184" i="11"/>
  <c r="W192" i="11"/>
  <c r="W200" i="11"/>
  <c r="W208" i="11"/>
  <c r="W216" i="11"/>
  <c r="V24" i="11"/>
  <c r="V32" i="11"/>
  <c r="V40" i="11"/>
  <c r="V48" i="11"/>
  <c r="V56" i="11"/>
  <c r="V64" i="11"/>
  <c r="V72" i="11"/>
  <c r="V80" i="11"/>
  <c r="V88" i="11"/>
  <c r="V96" i="11"/>
  <c r="V104" i="11"/>
  <c r="V112" i="11"/>
  <c r="Q112" i="11" s="1"/>
  <c r="V120" i="11"/>
  <c r="V127" i="11"/>
  <c r="Q127" i="11" s="1"/>
  <c r="V132" i="11"/>
  <c r="Q132" i="11" s="1"/>
  <c r="V138" i="11"/>
  <c r="V143" i="11"/>
  <c r="V148" i="11"/>
  <c r="V154" i="11"/>
  <c r="V159" i="11"/>
  <c r="V163" i="11"/>
  <c r="Q163" i="11" s="1"/>
  <c r="V167" i="11"/>
  <c r="V171" i="11"/>
  <c r="V175" i="11"/>
  <c r="V179" i="11"/>
  <c r="V183" i="11"/>
  <c r="V187" i="11"/>
  <c r="V191" i="11"/>
  <c r="V195" i="11"/>
  <c r="V199" i="11"/>
  <c r="V203" i="11"/>
  <c r="V207" i="11"/>
  <c r="V211" i="11"/>
  <c r="Q211" i="11" s="1"/>
  <c r="V215" i="11"/>
  <c r="W26" i="11"/>
  <c r="W34" i="11"/>
  <c r="W42" i="11"/>
  <c r="W50" i="11"/>
  <c r="W58" i="11"/>
  <c r="W66" i="11"/>
  <c r="W74" i="11"/>
  <c r="W82" i="11"/>
  <c r="W90" i="11"/>
  <c r="W98" i="11"/>
  <c r="W106" i="11"/>
  <c r="W114" i="11"/>
  <c r="W122" i="11"/>
  <c r="W130" i="11"/>
  <c r="W138" i="11"/>
  <c r="W146" i="11"/>
  <c r="Q146" i="11" s="1"/>
  <c r="W154" i="11"/>
  <c r="W162" i="11"/>
  <c r="W170" i="11"/>
  <c r="W178" i="11"/>
  <c r="W186" i="11"/>
  <c r="W194" i="11"/>
  <c r="W202" i="11"/>
  <c r="W210" i="11"/>
  <c r="W18" i="11"/>
  <c r="V26" i="11"/>
  <c r="V34" i="11"/>
  <c r="V42" i="11"/>
  <c r="V50" i="11"/>
  <c r="V58" i="11"/>
  <c r="V66" i="11"/>
  <c r="V74" i="11"/>
  <c r="V82" i="11"/>
  <c r="V90" i="11"/>
  <c r="V98" i="11"/>
  <c r="V106" i="11"/>
  <c r="V114" i="11"/>
  <c r="V122" i="11"/>
  <c r="V128" i="11"/>
  <c r="Q128" i="11" s="1"/>
  <c r="V134" i="11"/>
  <c r="Q134" i="11" s="1"/>
  <c r="V139" i="11"/>
  <c r="V144" i="11"/>
  <c r="Q144" i="11" s="1"/>
  <c r="V150" i="11"/>
  <c r="V155" i="11"/>
  <c r="V160" i="11"/>
  <c r="V164" i="11"/>
  <c r="Q164" i="11" s="1"/>
  <c r="V168" i="11"/>
  <c r="V172" i="11"/>
  <c r="V176" i="11"/>
  <c r="V180" i="11"/>
  <c r="V184" i="11"/>
  <c r="V188" i="11"/>
  <c r="Q188" i="11" s="1"/>
  <c r="V192" i="11"/>
  <c r="V196" i="11"/>
  <c r="Q196" i="11" s="1"/>
  <c r="V200" i="11"/>
  <c r="V204" i="11"/>
  <c r="V208" i="11"/>
  <c r="V212" i="11"/>
  <c r="V216" i="11"/>
  <c r="V169" i="11"/>
  <c r="V177" i="11"/>
  <c r="V181" i="11"/>
  <c r="Q181" i="11" s="1"/>
  <c r="V189" i="11"/>
  <c r="V193" i="11"/>
  <c r="Q193" i="11" s="1"/>
  <c r="V201" i="11"/>
  <c r="V209" i="11"/>
  <c r="Q209" i="11" s="1"/>
  <c r="V217" i="11"/>
  <c r="Q217" i="11" s="1"/>
  <c r="W22" i="11"/>
  <c r="W38" i="11"/>
  <c r="W46" i="11"/>
  <c r="W54" i="11"/>
  <c r="W70" i="11"/>
  <c r="W78" i="11"/>
  <c r="W94" i="11"/>
  <c r="W110" i="11"/>
  <c r="W126" i="11"/>
  <c r="W142" i="11"/>
  <c r="W158" i="11"/>
  <c r="W174" i="11"/>
  <c r="W190" i="11"/>
  <c r="W198" i="11"/>
  <c r="W214" i="11"/>
  <c r="V38" i="11"/>
  <c r="V54" i="11"/>
  <c r="V70" i="11"/>
  <c r="V86" i="11"/>
  <c r="V102" i="11"/>
  <c r="V118" i="11"/>
  <c r="V131" i="11"/>
  <c r="V142" i="11"/>
  <c r="V152" i="11"/>
  <c r="V162" i="11"/>
  <c r="V170" i="11"/>
  <c r="V178" i="11"/>
  <c r="V182" i="11"/>
  <c r="Q182" i="11" s="1"/>
  <c r="V190" i="11"/>
  <c r="Q190" i="11" s="1"/>
  <c r="V198" i="11"/>
  <c r="V206" i="11"/>
  <c r="V214" i="11"/>
  <c r="V18" i="11"/>
  <c r="S42" i="11"/>
  <c r="S44" i="11"/>
  <c r="S46" i="11"/>
  <c r="S48" i="11"/>
  <c r="T47" i="11"/>
  <c r="T42" i="11"/>
  <c r="T44" i="11"/>
  <c r="T46" i="11"/>
  <c r="T48" i="11"/>
  <c r="T45" i="11"/>
  <c r="T50" i="11"/>
  <c r="S43" i="11"/>
  <c r="S45" i="11"/>
  <c r="S47" i="11"/>
  <c r="T49" i="11"/>
  <c r="T43" i="11"/>
  <c r="P40" i="11"/>
  <c r="P41" i="11"/>
  <c r="S41" i="11"/>
  <c r="S53" i="11"/>
  <c r="T41" i="11"/>
  <c r="T53" i="11"/>
  <c r="AE22" i="11"/>
  <c r="AE30" i="11"/>
  <c r="AE34" i="11"/>
  <c r="AE38" i="11"/>
  <c r="AE42" i="11"/>
  <c r="AE46" i="11"/>
  <c r="AE50" i="11"/>
  <c r="AE54" i="11"/>
  <c r="AE58" i="11"/>
  <c r="AE62" i="11"/>
  <c r="AE66" i="11"/>
  <c r="AE70" i="11"/>
  <c r="AE74" i="11"/>
  <c r="AE78" i="11"/>
  <c r="AE82" i="11"/>
  <c r="AE86" i="11"/>
  <c r="AE90" i="11"/>
  <c r="AE94" i="11"/>
  <c r="AE98" i="11"/>
  <c r="AE102" i="11"/>
  <c r="AE106" i="11"/>
  <c r="AE110" i="11"/>
  <c r="AE114" i="11"/>
  <c r="AE118" i="11"/>
  <c r="AE122" i="11"/>
  <c r="AE126" i="11"/>
  <c r="AE130" i="11"/>
  <c r="AE134" i="11"/>
  <c r="AE138" i="11"/>
  <c r="AE142" i="11"/>
  <c r="AE146" i="11"/>
  <c r="AE150" i="11"/>
  <c r="AE154" i="11"/>
  <c r="AE158" i="11"/>
  <c r="AE162" i="11"/>
  <c r="AE166" i="11"/>
  <c r="AE170" i="11"/>
  <c r="AE174" i="11"/>
  <c r="AE178" i="11"/>
  <c r="AE182" i="11"/>
  <c r="AE186" i="11"/>
  <c r="AE190" i="11"/>
  <c r="AE194" i="11"/>
  <c r="AE198" i="11"/>
  <c r="AE202" i="11"/>
  <c r="AE206" i="11"/>
  <c r="AE210" i="11"/>
  <c r="AE214" i="11"/>
  <c r="AE19" i="11"/>
  <c r="AE23" i="11"/>
  <c r="AE27" i="11"/>
  <c r="AE31" i="11"/>
  <c r="AE39" i="11"/>
  <c r="AE43" i="11"/>
  <c r="AE47" i="11"/>
  <c r="AE51" i="11"/>
  <c r="AE55" i="11"/>
  <c r="AE59" i="11"/>
  <c r="AE63" i="11"/>
  <c r="AE67" i="11"/>
  <c r="AE71" i="11"/>
  <c r="AE75" i="11"/>
  <c r="AE79" i="11"/>
  <c r="AE83" i="11"/>
  <c r="AE87" i="11"/>
  <c r="AE91" i="11"/>
  <c r="AE95" i="11"/>
  <c r="AE99" i="11"/>
  <c r="AE103" i="11"/>
  <c r="AE107" i="11"/>
  <c r="AE111" i="11"/>
  <c r="AE115" i="11"/>
  <c r="AE119" i="11"/>
  <c r="AE123" i="11"/>
  <c r="AE127" i="11"/>
  <c r="AE131" i="11"/>
  <c r="AE135" i="11"/>
  <c r="AE139" i="11"/>
  <c r="AE143" i="11"/>
  <c r="AE147" i="11"/>
  <c r="AE151" i="11"/>
  <c r="AE155" i="11"/>
  <c r="AE159" i="11"/>
  <c r="AE163" i="11"/>
  <c r="AE167" i="11"/>
  <c r="AE171" i="11"/>
  <c r="AE175" i="11"/>
  <c r="AE179" i="11"/>
  <c r="AE183" i="11"/>
  <c r="AE187" i="11"/>
  <c r="AE191" i="11"/>
  <c r="AE195" i="11"/>
  <c r="AE199" i="11"/>
  <c r="AE203" i="11"/>
  <c r="AE207" i="11"/>
  <c r="AE211" i="11"/>
  <c r="AE215" i="11"/>
  <c r="AE20" i="11"/>
  <c r="AE24" i="11"/>
  <c r="AE32" i="11"/>
  <c r="AE36" i="11"/>
  <c r="AE40" i="11"/>
  <c r="AE44" i="11"/>
  <c r="AE48" i="11"/>
  <c r="AE52" i="11"/>
  <c r="AE56" i="11"/>
  <c r="AE60" i="11"/>
  <c r="AE64" i="11"/>
  <c r="AE68" i="11"/>
  <c r="AE72" i="11"/>
  <c r="AE76" i="11"/>
  <c r="AE80" i="11"/>
  <c r="AE84" i="11"/>
  <c r="AE88" i="11"/>
  <c r="AE92" i="11"/>
  <c r="AE96" i="11"/>
  <c r="AE100" i="11"/>
  <c r="AE104" i="11"/>
  <c r="AE108" i="11"/>
  <c r="AE112" i="11"/>
  <c r="AE116" i="11"/>
  <c r="AE120" i="11"/>
  <c r="AE124" i="11"/>
  <c r="AE128" i="11"/>
  <c r="AE132" i="11"/>
  <c r="AE136" i="11"/>
  <c r="AE140" i="11"/>
  <c r="AE144" i="11"/>
  <c r="AE148" i="11"/>
  <c r="AE152" i="11"/>
  <c r="AE156" i="11"/>
  <c r="AE160" i="11"/>
  <c r="AE164" i="11"/>
  <c r="AE168" i="11"/>
  <c r="AE172" i="11"/>
  <c r="AE176" i="11"/>
  <c r="AE180" i="11"/>
  <c r="AE184" i="11"/>
  <c r="AE188" i="11"/>
  <c r="AE192" i="11"/>
  <c r="AE196" i="11"/>
  <c r="AE200" i="11"/>
  <c r="AE204" i="11"/>
  <c r="AE208" i="11"/>
  <c r="AE212" i="11"/>
  <c r="AE216" i="11"/>
  <c r="AE21" i="11"/>
  <c r="AE37" i="11"/>
  <c r="AE53" i="11"/>
  <c r="AE69" i="11"/>
  <c r="AE85" i="11"/>
  <c r="AE101" i="11"/>
  <c r="AE117" i="11"/>
  <c r="AE133" i="11"/>
  <c r="AE149" i="11"/>
  <c r="AE165" i="11"/>
  <c r="AE181" i="11"/>
  <c r="AE197" i="11"/>
  <c r="AE213" i="11"/>
  <c r="T19" i="11"/>
  <c r="T21" i="11"/>
  <c r="S24" i="11"/>
  <c r="S26" i="11"/>
  <c r="S28" i="11"/>
  <c r="S30" i="11"/>
  <c r="S32" i="11"/>
  <c r="S34" i="11"/>
  <c r="S36" i="11"/>
  <c r="S38" i="11"/>
  <c r="S40" i="11"/>
  <c r="S50" i="11"/>
  <c r="S52" i="11"/>
  <c r="S54" i="11"/>
  <c r="S56" i="11"/>
  <c r="S58" i="11"/>
  <c r="S60" i="11"/>
  <c r="S62" i="11"/>
  <c r="S64" i="11"/>
  <c r="S66" i="11"/>
  <c r="S68" i="11"/>
  <c r="S70" i="11"/>
  <c r="S72" i="11"/>
  <c r="S74" i="11"/>
  <c r="S76" i="11"/>
  <c r="S78" i="11"/>
  <c r="S80" i="11"/>
  <c r="S82" i="11"/>
  <c r="S84" i="11"/>
  <c r="S86" i="11"/>
  <c r="S88" i="11"/>
  <c r="S90" i="11"/>
  <c r="S92" i="11"/>
  <c r="S94" i="11"/>
  <c r="S96" i="11"/>
  <c r="S98" i="11"/>
  <c r="S100" i="11"/>
  <c r="S102" i="11"/>
  <c r="S104" i="11"/>
  <c r="S106" i="11"/>
  <c r="S108" i="11"/>
  <c r="S110" i="11"/>
  <c r="S112" i="11"/>
  <c r="S114" i="11"/>
  <c r="S116" i="11"/>
  <c r="S118" i="11"/>
  <c r="S120" i="11"/>
  <c r="S122" i="11"/>
  <c r="S124" i="11"/>
  <c r="S126" i="11"/>
  <c r="S128" i="11"/>
  <c r="S130" i="11"/>
  <c r="S132" i="11"/>
  <c r="S134" i="11"/>
  <c r="S136" i="11"/>
  <c r="S138" i="11"/>
  <c r="S140" i="11"/>
  <c r="S142" i="11"/>
  <c r="S144" i="11"/>
  <c r="AE25" i="11"/>
  <c r="AE41" i="11"/>
  <c r="AE57" i="11"/>
  <c r="AE73" i="11"/>
  <c r="AE89" i="11"/>
  <c r="AE105" i="11"/>
  <c r="AE121" i="11"/>
  <c r="AE137" i="11"/>
  <c r="AE153" i="11"/>
  <c r="AE169" i="11"/>
  <c r="AE185" i="11"/>
  <c r="AE201" i="11"/>
  <c r="AE217" i="11"/>
  <c r="S20" i="11"/>
  <c r="S22" i="11"/>
  <c r="T24" i="11"/>
  <c r="T26" i="11"/>
  <c r="T28" i="11"/>
  <c r="T30" i="11"/>
  <c r="T32" i="11"/>
  <c r="T34" i="11"/>
  <c r="T36" i="11"/>
  <c r="T38" i="11"/>
  <c r="T40" i="11"/>
  <c r="T52" i="11"/>
  <c r="T54" i="11"/>
  <c r="T56" i="11"/>
  <c r="T58" i="11"/>
  <c r="T60" i="11"/>
  <c r="T62" i="11"/>
  <c r="T64" i="11"/>
  <c r="T66" i="11"/>
  <c r="T68" i="11"/>
  <c r="T70" i="11"/>
  <c r="T72" i="11"/>
  <c r="T74" i="11"/>
  <c r="T76" i="11"/>
  <c r="T78" i="11"/>
  <c r="T80" i="11"/>
  <c r="T82" i="11"/>
  <c r="T84" i="11"/>
  <c r="T86" i="11"/>
  <c r="T88" i="11"/>
  <c r="AE29" i="11"/>
  <c r="AE45" i="11"/>
  <c r="AE61" i="11"/>
  <c r="AE77" i="11"/>
  <c r="AE93" i="11"/>
  <c r="AE109" i="11"/>
  <c r="AE125" i="11"/>
  <c r="AE141" i="11"/>
  <c r="AE157" i="11"/>
  <c r="AE173" i="11"/>
  <c r="AE189" i="11"/>
  <c r="AE205" i="11"/>
  <c r="T23" i="11"/>
  <c r="T20" i="11"/>
  <c r="T22" i="11"/>
  <c r="S25" i="11"/>
  <c r="S27" i="11"/>
  <c r="S29" i="11"/>
  <c r="S31" i="11"/>
  <c r="S33" i="11"/>
  <c r="S35" i="11"/>
  <c r="S37" i="11"/>
  <c r="S39" i="11"/>
  <c r="S49" i="11"/>
  <c r="S51" i="11"/>
  <c r="S55" i="11"/>
  <c r="S57" i="11"/>
  <c r="S59" i="11"/>
  <c r="S61" i="11"/>
  <c r="S63" i="11"/>
  <c r="S65" i="11"/>
  <c r="S67" i="11"/>
  <c r="S69" i="11"/>
  <c r="S71" i="11"/>
  <c r="S73" i="11"/>
  <c r="S75" i="11"/>
  <c r="S77" i="11"/>
  <c r="S79" i="11"/>
  <c r="S81" i="11"/>
  <c r="S83" i="11"/>
  <c r="S85" i="11"/>
  <c r="S87" i="11"/>
  <c r="S89" i="11"/>
  <c r="S91" i="11"/>
  <c r="S93" i="11"/>
  <c r="S95" i="11"/>
  <c r="S97" i="11"/>
  <c r="S99" i="11"/>
  <c r="S101" i="11"/>
  <c r="S103" i="11"/>
  <c r="S105" i="11"/>
  <c r="AE33" i="11"/>
  <c r="AE97" i="11"/>
  <c r="AE161" i="11"/>
  <c r="AE18" i="11"/>
  <c r="T25" i="11"/>
  <c r="T33" i="11"/>
  <c r="T61" i="11"/>
  <c r="T69" i="11"/>
  <c r="T77" i="11"/>
  <c r="T85" i="11"/>
  <c r="T91" i="11"/>
  <c r="T95" i="11"/>
  <c r="T99" i="11"/>
  <c r="T103" i="11"/>
  <c r="S107" i="11"/>
  <c r="T109" i="11"/>
  <c r="T112" i="11"/>
  <c r="S115" i="11"/>
  <c r="T117" i="11"/>
  <c r="T120" i="11"/>
  <c r="S123" i="11"/>
  <c r="T125" i="11"/>
  <c r="T128" i="11"/>
  <c r="S131" i="11"/>
  <c r="T133" i="11"/>
  <c r="T136" i="11"/>
  <c r="S139" i="11"/>
  <c r="T141" i="11"/>
  <c r="T144" i="11"/>
  <c r="T146" i="11"/>
  <c r="T148" i="11"/>
  <c r="T150" i="11"/>
  <c r="T152" i="11"/>
  <c r="T154" i="11"/>
  <c r="T156" i="11"/>
  <c r="T158" i="11"/>
  <c r="T160" i="11"/>
  <c r="T162" i="11"/>
  <c r="T164" i="11"/>
  <c r="T166" i="11"/>
  <c r="T168" i="11"/>
  <c r="T170" i="11"/>
  <c r="T172" i="11"/>
  <c r="T174" i="11"/>
  <c r="T176" i="11"/>
  <c r="T178" i="11"/>
  <c r="T180" i="11"/>
  <c r="T182" i="11"/>
  <c r="T184" i="11"/>
  <c r="T186" i="11"/>
  <c r="T188" i="11"/>
  <c r="T190" i="11"/>
  <c r="T192" i="11"/>
  <c r="T194" i="11"/>
  <c r="T196" i="11"/>
  <c r="T198" i="11"/>
  <c r="T200" i="11"/>
  <c r="T202" i="11"/>
  <c r="T204" i="11"/>
  <c r="T206" i="11"/>
  <c r="T208" i="11"/>
  <c r="T210" i="11"/>
  <c r="T212" i="11"/>
  <c r="T214" i="11"/>
  <c r="T216" i="11"/>
  <c r="S18" i="11"/>
  <c r="AE49" i="11"/>
  <c r="AE113" i="11"/>
  <c r="AE177" i="11"/>
  <c r="S19" i="11"/>
  <c r="T27" i="11"/>
  <c r="T35" i="11"/>
  <c r="T55" i="11"/>
  <c r="T63" i="11"/>
  <c r="T71" i="11"/>
  <c r="T79" i="11"/>
  <c r="T87" i="11"/>
  <c r="T92" i="11"/>
  <c r="T96" i="11"/>
  <c r="T100" i="11"/>
  <c r="T104" i="11"/>
  <c r="T107" i="11"/>
  <c r="T110" i="11"/>
  <c r="S113" i="11"/>
  <c r="T115" i="11"/>
  <c r="T118" i="11"/>
  <c r="S121" i="11"/>
  <c r="T123" i="11"/>
  <c r="T126" i="11"/>
  <c r="S129" i="11"/>
  <c r="T131" i="11"/>
  <c r="T134" i="11"/>
  <c r="S137" i="11"/>
  <c r="T139" i="11"/>
  <c r="T142" i="11"/>
  <c r="S145" i="11"/>
  <c r="S147" i="11"/>
  <c r="S149" i="11"/>
  <c r="S151" i="11"/>
  <c r="S153" i="11"/>
  <c r="S155" i="11"/>
  <c r="S157" i="11"/>
  <c r="S159" i="11"/>
  <c r="S161" i="11"/>
  <c r="S163" i="11"/>
  <c r="S165" i="11"/>
  <c r="S167" i="11"/>
  <c r="S169" i="11"/>
  <c r="S171" i="11"/>
  <c r="S173" i="11"/>
  <c r="S175" i="11"/>
  <c r="S177" i="11"/>
  <c r="S179" i="11"/>
  <c r="S181" i="11"/>
  <c r="S183" i="11"/>
  <c r="S185" i="11"/>
  <c r="S187" i="11"/>
  <c r="S189" i="11"/>
  <c r="S191" i="11"/>
  <c r="S193" i="11"/>
  <c r="S195" i="11"/>
  <c r="S197" i="11"/>
  <c r="S199" i="11"/>
  <c r="S201" i="11"/>
  <c r="S203" i="11"/>
  <c r="S205" i="11"/>
  <c r="S207" i="11"/>
  <c r="S209" i="11"/>
  <c r="S211" i="11"/>
  <c r="S213" i="11"/>
  <c r="S215" i="11"/>
  <c r="S217" i="11"/>
  <c r="AE65" i="11"/>
  <c r="AE129" i="11"/>
  <c r="AE193" i="11"/>
  <c r="S21" i="11"/>
  <c r="T29" i="11"/>
  <c r="T37" i="11"/>
  <c r="T51" i="11"/>
  <c r="T57" i="11"/>
  <c r="T65" i="11"/>
  <c r="T73" i="11"/>
  <c r="T81" i="11"/>
  <c r="T89" i="11"/>
  <c r="T93" i="11"/>
  <c r="T97" i="11"/>
  <c r="T101" i="11"/>
  <c r="T105" i="11"/>
  <c r="T108" i="11"/>
  <c r="S111" i="11"/>
  <c r="T113" i="11"/>
  <c r="T116" i="11"/>
  <c r="S119" i="11"/>
  <c r="T121" i="11"/>
  <c r="T124" i="11"/>
  <c r="S127" i="11"/>
  <c r="T129" i="11"/>
  <c r="T132" i="11"/>
  <c r="S135" i="11"/>
  <c r="T137" i="11"/>
  <c r="T140" i="11"/>
  <c r="S143" i="11"/>
  <c r="T145" i="11"/>
  <c r="T147" i="11"/>
  <c r="T149" i="11"/>
  <c r="T151" i="11"/>
  <c r="T153" i="11"/>
  <c r="T155" i="11"/>
  <c r="T157" i="11"/>
  <c r="T159" i="11"/>
  <c r="T161" i="11"/>
  <c r="T163" i="11"/>
  <c r="T165" i="11"/>
  <c r="T167" i="11"/>
  <c r="T169" i="11"/>
  <c r="T171" i="11"/>
  <c r="T173" i="11"/>
  <c r="T175" i="11"/>
  <c r="T177" i="11"/>
  <c r="T179" i="11"/>
  <c r="T181" i="11"/>
  <c r="T183" i="11"/>
  <c r="T185" i="11"/>
  <c r="T187" i="11"/>
  <c r="T189" i="11"/>
  <c r="T191" i="11"/>
  <c r="T193" i="11"/>
  <c r="T195" i="11"/>
  <c r="T197" i="11"/>
  <c r="T199" i="11"/>
  <c r="T201" i="11"/>
  <c r="T203" i="11"/>
  <c r="T205" i="11"/>
  <c r="T207" i="11"/>
  <c r="T209" i="11"/>
  <c r="T211" i="11"/>
  <c r="T213" i="11"/>
  <c r="T215" i="11"/>
  <c r="T217" i="11"/>
  <c r="AE81" i="11"/>
  <c r="AE145" i="11"/>
  <c r="AE209" i="11"/>
  <c r="S23" i="11"/>
  <c r="T31" i="11"/>
  <c r="T39" i="11"/>
  <c r="T59" i="11"/>
  <c r="T67" i="11"/>
  <c r="T75" i="11"/>
  <c r="T83" i="11"/>
  <c r="T90" i="11"/>
  <c r="T94" i="11"/>
  <c r="T98" i="11"/>
  <c r="T102" i="11"/>
  <c r="T106" i="11"/>
  <c r="S109" i="11"/>
  <c r="T111" i="11"/>
  <c r="T114" i="11"/>
  <c r="S117" i="11"/>
  <c r="T119" i="11"/>
  <c r="T122" i="11"/>
  <c r="S125" i="11"/>
  <c r="T127" i="11"/>
  <c r="T130" i="11"/>
  <c r="S133" i="11"/>
  <c r="T135" i="11"/>
  <c r="T138" i="11"/>
  <c r="S141" i="11"/>
  <c r="T143" i="11"/>
  <c r="S146" i="11"/>
  <c r="S148" i="11"/>
  <c r="S150" i="11"/>
  <c r="S152" i="11"/>
  <c r="S154" i="11"/>
  <c r="S156" i="11"/>
  <c r="S158" i="11"/>
  <c r="S160" i="11"/>
  <c r="S162" i="11"/>
  <c r="S164" i="11"/>
  <c r="S166" i="11"/>
  <c r="S168" i="11"/>
  <c r="S170" i="11"/>
  <c r="S172" i="11"/>
  <c r="S174" i="11"/>
  <c r="S176" i="11"/>
  <c r="S178" i="11"/>
  <c r="S180" i="11"/>
  <c r="S182" i="11"/>
  <c r="S184" i="11"/>
  <c r="S186" i="11"/>
  <c r="S188" i="11"/>
  <c r="S190" i="11"/>
  <c r="S192" i="11"/>
  <c r="S194" i="11"/>
  <c r="S196" i="11"/>
  <c r="S198" i="11"/>
  <c r="S200" i="11"/>
  <c r="S202" i="11"/>
  <c r="S204" i="11"/>
  <c r="S206" i="11"/>
  <c r="S208" i="11"/>
  <c r="S210" i="11"/>
  <c r="S212" i="11"/>
  <c r="S214" i="11"/>
  <c r="S216" i="11"/>
  <c r="T18" i="11"/>
  <c r="Q177" i="11"/>
  <c r="Q176" i="11"/>
  <c r="Q198" i="11"/>
  <c r="Q208" i="11"/>
  <c r="Q131" i="11"/>
  <c r="Q154" i="11"/>
  <c r="Q22" i="11" l="1"/>
  <c r="Q86" i="11"/>
  <c r="Q170" i="11"/>
  <c r="Q201" i="11"/>
  <c r="Q153" i="11"/>
  <c r="Q73" i="11"/>
  <c r="Q57" i="11"/>
  <c r="Q43" i="11"/>
  <c r="Q142" i="11"/>
  <c r="Q122" i="11"/>
  <c r="Q186" i="11"/>
  <c r="Q90" i="11"/>
  <c r="Q58" i="11"/>
  <c r="Q26" i="11"/>
  <c r="Q80" i="11"/>
  <c r="Q48" i="11"/>
  <c r="Q100" i="11"/>
  <c r="Q68" i="11"/>
  <c r="Q36" i="11"/>
  <c r="Q118" i="11"/>
  <c r="Q54" i="11"/>
  <c r="Q169" i="11"/>
  <c r="Q155" i="11"/>
  <c r="Q106" i="11"/>
  <c r="Q74" i="11"/>
  <c r="Q42" i="11"/>
  <c r="Q215" i="11"/>
  <c r="Q148" i="11"/>
  <c r="Q96" i="11"/>
  <c r="Q64" i="11"/>
  <c r="Q32" i="11"/>
  <c r="Q202" i="11"/>
  <c r="Q116" i="11"/>
  <c r="Q84" i="11"/>
  <c r="Q52" i="11"/>
  <c r="Q20" i="11"/>
  <c r="Q205" i="11"/>
  <c r="Q189" i="11"/>
  <c r="Q55" i="11"/>
  <c r="Q192" i="11"/>
  <c r="Q160" i="11"/>
  <c r="Q137" i="11"/>
  <c r="Q89" i="11"/>
  <c r="Q187" i="11"/>
  <c r="Q123" i="11"/>
  <c r="Q75" i="11"/>
  <c r="Q214" i="11"/>
  <c r="Q158" i="11"/>
  <c r="Q194" i="11"/>
  <c r="Q66" i="11"/>
  <c r="Q191" i="11"/>
  <c r="Q138" i="11"/>
  <c r="Q184" i="11"/>
  <c r="Q102" i="11"/>
  <c r="Q135" i="11"/>
  <c r="U50" i="11"/>
  <c r="Q139" i="11"/>
  <c r="Q203" i="11"/>
  <c r="Q171" i="11"/>
  <c r="Q121" i="11"/>
  <c r="Q105" i="11"/>
  <c r="Q107" i="11"/>
  <c r="Q91" i="11"/>
  <c r="Q59" i="11"/>
  <c r="Q27" i="11"/>
  <c r="Q130" i="11"/>
  <c r="Q82" i="11"/>
  <c r="Q174" i="11"/>
  <c r="Q78" i="11"/>
  <c r="Q33" i="11"/>
  <c r="Q35" i="11"/>
  <c r="Q18" i="11"/>
  <c r="Q162" i="11"/>
  <c r="Q70" i="11"/>
  <c r="Q204" i="11"/>
  <c r="Q172" i="11"/>
  <c r="Q210" i="11"/>
  <c r="Q178" i="11"/>
  <c r="Q114" i="11"/>
  <c r="Q50" i="11"/>
  <c r="Q199" i="11"/>
  <c r="Q183" i="11"/>
  <c r="Q167" i="11"/>
  <c r="Q136" i="11"/>
  <c r="Q104" i="11"/>
  <c r="Q72" i="11"/>
  <c r="Q40" i="11"/>
  <c r="Q166" i="11"/>
  <c r="Q119" i="11"/>
  <c r="Q94" i="11"/>
  <c r="Q165" i="11"/>
  <c r="Q206" i="11"/>
  <c r="Q197" i="11"/>
  <c r="Q161" i="11"/>
  <c r="Q140" i="11"/>
  <c r="Q124" i="11"/>
  <c r="Q92" i="11"/>
  <c r="Q60" i="11"/>
  <c r="Q28" i="11"/>
  <c r="Q149" i="11"/>
  <c r="Q133" i="11"/>
  <c r="Q117" i="11"/>
  <c r="Q101" i="11"/>
  <c r="Q85" i="11"/>
  <c r="Q69" i="11"/>
  <c r="Q53" i="11"/>
  <c r="Q37" i="11"/>
  <c r="Q21" i="11"/>
  <c r="Q173" i="11"/>
  <c r="Q157" i="11"/>
  <c r="Q141" i="11"/>
  <c r="Q125" i="11"/>
  <c r="Q109" i="11"/>
  <c r="Q93" i="11"/>
  <c r="Q77" i="11"/>
  <c r="Q61" i="11"/>
  <c r="Q29" i="11"/>
  <c r="Q103" i="11"/>
  <c r="Q87" i="11"/>
  <c r="Q71" i="11"/>
  <c r="Q39" i="11"/>
  <c r="Q23" i="11"/>
  <c r="Q207" i="11"/>
  <c r="Q175" i="11"/>
  <c r="Q159" i="11"/>
  <c r="Q111" i="11"/>
  <c r="Q95" i="11"/>
  <c r="Q79" i="11"/>
  <c r="Q63" i="11"/>
  <c r="Q47" i="11"/>
  <c r="Q31" i="11"/>
  <c r="Q152" i="11"/>
  <c r="Q216" i="11"/>
  <c r="Q200" i="11"/>
  <c r="Q150" i="11"/>
  <c r="Q98" i="11"/>
  <c r="Q34" i="11"/>
  <c r="Q195" i="11"/>
  <c r="Q179" i="11"/>
  <c r="Q120" i="11"/>
  <c r="Q88" i="11"/>
  <c r="Q56" i="11"/>
  <c r="Q24" i="11"/>
  <c r="Q108" i="11"/>
  <c r="Q76" i="11"/>
  <c r="Q44" i="11"/>
  <c r="Q212" i="11"/>
  <c r="Q145" i="11"/>
  <c r="Q129" i="11"/>
  <c r="Q113" i="11"/>
  <c r="Q97" i="11"/>
  <c r="Q81" i="11"/>
  <c r="Q65" i="11"/>
  <c r="Q49" i="11"/>
  <c r="Q38" i="11"/>
  <c r="Q168" i="11"/>
  <c r="Q143" i="11"/>
  <c r="Q110" i="11"/>
  <c r="Q30" i="11"/>
  <c r="Q156" i="11"/>
  <c r="Q180" i="11"/>
  <c r="Q25" i="11"/>
  <c r="Q126" i="11"/>
  <c r="U45" i="11"/>
  <c r="M45" i="11" s="1"/>
  <c r="Q46" i="11"/>
  <c r="U46" i="11"/>
  <c r="M46" i="11" s="1"/>
  <c r="Q45" i="11"/>
  <c r="U23" i="11"/>
  <c r="M23" i="11" s="1"/>
  <c r="U63" i="11"/>
  <c r="M63" i="11" s="1"/>
  <c r="U68" i="11"/>
  <c r="U60" i="11"/>
  <c r="U52" i="11"/>
  <c r="M52" i="11" s="1"/>
  <c r="U43" i="11"/>
  <c r="M43" i="11" s="1"/>
  <c r="U48" i="11"/>
  <c r="M48" i="11" s="1"/>
  <c r="U49" i="11"/>
  <c r="U47" i="11"/>
  <c r="U44" i="11"/>
  <c r="M44" i="11" s="1"/>
  <c r="U42" i="11"/>
  <c r="M42" i="11" s="1"/>
  <c r="U37" i="11"/>
  <c r="L37" i="11" s="1"/>
  <c r="U21" i="11"/>
  <c r="U53" i="11"/>
  <c r="U35" i="11"/>
  <c r="M35" i="11" s="1"/>
  <c r="U33" i="11"/>
  <c r="U72" i="11"/>
  <c r="M72" i="11" s="1"/>
  <c r="U64" i="11"/>
  <c r="U56" i="11"/>
  <c r="L56" i="11" s="1"/>
  <c r="U41" i="11"/>
  <c r="M41" i="11" s="1"/>
  <c r="U215" i="11"/>
  <c r="U55" i="11"/>
  <c r="U216" i="11"/>
  <c r="M216" i="11" s="1"/>
  <c r="I216" i="11" s="1"/>
  <c r="U217" i="11"/>
  <c r="M217" i="11" s="1"/>
  <c r="I217" i="11" s="1"/>
  <c r="U198" i="11"/>
  <c r="L198" i="11" s="1"/>
  <c r="U174" i="11"/>
  <c r="M174" i="11" s="1"/>
  <c r="U150" i="11"/>
  <c r="U199" i="11"/>
  <c r="M199" i="11" s="1"/>
  <c r="U167" i="11"/>
  <c r="M167" i="11" s="1"/>
  <c r="U95" i="11"/>
  <c r="U71" i="11"/>
  <c r="M71" i="11" s="1"/>
  <c r="U29" i="11"/>
  <c r="U124" i="11"/>
  <c r="L124" i="11" s="1"/>
  <c r="U92" i="11"/>
  <c r="L92" i="11" s="1"/>
  <c r="U76" i="11"/>
  <c r="U212" i="11"/>
  <c r="U204" i="11"/>
  <c r="M204" i="11" s="1"/>
  <c r="U196" i="11"/>
  <c r="L196" i="11" s="1"/>
  <c r="U188" i="11"/>
  <c r="L188" i="11" s="1"/>
  <c r="U180" i="11"/>
  <c r="M180" i="11" s="1"/>
  <c r="U172" i="11"/>
  <c r="L172" i="11" s="1"/>
  <c r="U164" i="11"/>
  <c r="L164" i="11" s="1"/>
  <c r="U156" i="11"/>
  <c r="M156" i="11" s="1"/>
  <c r="U148" i="11"/>
  <c r="U117" i="11"/>
  <c r="M117" i="11" s="1"/>
  <c r="U127" i="11"/>
  <c r="M127" i="11" s="1"/>
  <c r="U213" i="11"/>
  <c r="M213" i="11" s="1"/>
  <c r="I213" i="11" s="1"/>
  <c r="U205" i="11"/>
  <c r="M205" i="11" s="1"/>
  <c r="U197" i="11"/>
  <c r="U189" i="11"/>
  <c r="U181" i="11"/>
  <c r="L181" i="11" s="1"/>
  <c r="U173" i="11"/>
  <c r="U165" i="11"/>
  <c r="U157" i="11"/>
  <c r="U149" i="11"/>
  <c r="U129" i="11"/>
  <c r="M129" i="11" s="1"/>
  <c r="U19" i="11"/>
  <c r="L19" i="11" s="1"/>
  <c r="U131" i="11"/>
  <c r="U101" i="11"/>
  <c r="M101" i="11" s="1"/>
  <c r="U93" i="11"/>
  <c r="M93" i="11" s="1"/>
  <c r="U85" i="11"/>
  <c r="U77" i="11"/>
  <c r="U69" i="11"/>
  <c r="M69" i="11" s="1"/>
  <c r="U61" i="11"/>
  <c r="U51" i="11"/>
  <c r="L51" i="11" s="1"/>
  <c r="U27" i="11"/>
  <c r="M27" i="11" s="1"/>
  <c r="U138" i="11"/>
  <c r="M138" i="11" s="1"/>
  <c r="U130" i="11"/>
  <c r="U122" i="11"/>
  <c r="M122" i="11" s="1"/>
  <c r="U114" i="11"/>
  <c r="M114" i="11" s="1"/>
  <c r="U106" i="11"/>
  <c r="M106" i="11" s="1"/>
  <c r="U98" i="11"/>
  <c r="M98" i="11" s="1"/>
  <c r="U90" i="11"/>
  <c r="L90" i="11" s="1"/>
  <c r="U82" i="11"/>
  <c r="U74" i="11"/>
  <c r="M74" i="11" s="1"/>
  <c r="U66" i="11"/>
  <c r="U58" i="11"/>
  <c r="U34" i="11"/>
  <c r="U26" i="11"/>
  <c r="L26" i="11" s="1"/>
  <c r="U190" i="11"/>
  <c r="L190" i="11" s="1"/>
  <c r="U109" i="11"/>
  <c r="M109" i="11" s="1"/>
  <c r="U207" i="11"/>
  <c r="M207" i="11" s="1"/>
  <c r="I207" i="11" s="1"/>
  <c r="U175" i="11"/>
  <c r="U151" i="11"/>
  <c r="U140" i="11"/>
  <c r="M140" i="11" s="1"/>
  <c r="U108" i="11"/>
  <c r="M108" i="11" s="1"/>
  <c r="U36" i="11"/>
  <c r="U210" i="11"/>
  <c r="M210" i="11" s="1"/>
  <c r="I210" i="11" s="1"/>
  <c r="U202" i="11"/>
  <c r="L202" i="11" s="1"/>
  <c r="U194" i="11"/>
  <c r="U186" i="11"/>
  <c r="U178" i="11"/>
  <c r="M178" i="11" s="1"/>
  <c r="U170" i="11"/>
  <c r="M170" i="11" s="1"/>
  <c r="U162" i="11"/>
  <c r="U154" i="11"/>
  <c r="L154" i="11" s="1"/>
  <c r="U146" i="11"/>
  <c r="U125" i="11"/>
  <c r="M125" i="11" s="1"/>
  <c r="U135" i="11"/>
  <c r="U211" i="11"/>
  <c r="M211" i="11" s="1"/>
  <c r="I211" i="11" s="1"/>
  <c r="U203" i="11"/>
  <c r="U195" i="11"/>
  <c r="U187" i="11"/>
  <c r="U179" i="11"/>
  <c r="U171" i="11"/>
  <c r="L171" i="11" s="1"/>
  <c r="U163" i="11"/>
  <c r="M163" i="11" s="1"/>
  <c r="U155" i="11"/>
  <c r="U147" i="11"/>
  <c r="L147" i="11" s="1"/>
  <c r="U137" i="11"/>
  <c r="U139" i="11"/>
  <c r="M139" i="11" s="1"/>
  <c r="U107" i="11"/>
  <c r="M107" i="11" s="1"/>
  <c r="U99" i="11"/>
  <c r="M99" i="11" s="1"/>
  <c r="U91" i="11"/>
  <c r="M91" i="11" s="1"/>
  <c r="U83" i="11"/>
  <c r="L83" i="11" s="1"/>
  <c r="U75" i="11"/>
  <c r="U67" i="11"/>
  <c r="L67" i="11" s="1"/>
  <c r="U59" i="11"/>
  <c r="M59" i="11" s="1"/>
  <c r="U25" i="11"/>
  <c r="M25" i="11" s="1"/>
  <c r="U144" i="11"/>
  <c r="U136" i="11"/>
  <c r="U128" i="11"/>
  <c r="L128" i="11" s="1"/>
  <c r="U120" i="11"/>
  <c r="L120" i="11" s="1"/>
  <c r="U112" i="11"/>
  <c r="L112" i="11" s="1"/>
  <c r="U104" i="11"/>
  <c r="M104" i="11" s="1"/>
  <c r="U96" i="11"/>
  <c r="M96" i="11" s="1"/>
  <c r="U88" i="11"/>
  <c r="U80" i="11"/>
  <c r="U40" i="11"/>
  <c r="M40" i="11" s="1"/>
  <c r="U32" i="11"/>
  <c r="M32" i="11" s="1"/>
  <c r="U24" i="11"/>
  <c r="M24" i="11" s="1"/>
  <c r="U214" i="11"/>
  <c r="U206" i="11"/>
  <c r="U182" i="11"/>
  <c r="L182" i="11" s="1"/>
  <c r="U166" i="11"/>
  <c r="M166" i="11" s="1"/>
  <c r="U158" i="11"/>
  <c r="M158" i="11" s="1"/>
  <c r="U141" i="11"/>
  <c r="U119" i="11"/>
  <c r="U191" i="11"/>
  <c r="U183" i="11"/>
  <c r="M183" i="11" s="1"/>
  <c r="U159" i="11"/>
  <c r="U121" i="11"/>
  <c r="U123" i="11"/>
  <c r="M123" i="11" s="1"/>
  <c r="U103" i="11"/>
  <c r="M103" i="11" s="1"/>
  <c r="U87" i="11"/>
  <c r="U79" i="11"/>
  <c r="U20" i="11"/>
  <c r="U132" i="11"/>
  <c r="U116" i="11"/>
  <c r="U100" i="11"/>
  <c r="U84" i="11"/>
  <c r="U28" i="11"/>
  <c r="U208" i="11"/>
  <c r="L208" i="11" s="1"/>
  <c r="U200" i="11"/>
  <c r="M200" i="11" s="1"/>
  <c r="U192" i="11"/>
  <c r="M192" i="11" s="1"/>
  <c r="U184" i="11"/>
  <c r="L184" i="11" s="1"/>
  <c r="U176" i="11"/>
  <c r="U168" i="11"/>
  <c r="U160" i="11"/>
  <c r="U152" i="11"/>
  <c r="M152" i="11" s="1"/>
  <c r="U133" i="11"/>
  <c r="U143" i="11"/>
  <c r="U111" i="11"/>
  <c r="U209" i="11"/>
  <c r="L209" i="11" s="1"/>
  <c r="U201" i="11"/>
  <c r="U193" i="11"/>
  <c r="L193" i="11" s="1"/>
  <c r="U185" i="11"/>
  <c r="M185" i="11" s="1"/>
  <c r="U177" i="11"/>
  <c r="M177" i="11" s="1"/>
  <c r="U169" i="11"/>
  <c r="L169" i="11" s="1"/>
  <c r="U161" i="11"/>
  <c r="U153" i="11"/>
  <c r="U145" i="11"/>
  <c r="U113" i="11"/>
  <c r="L113" i="11" s="1"/>
  <c r="U18" i="11"/>
  <c r="M18" i="11" s="1"/>
  <c r="U115" i="11"/>
  <c r="L115" i="11" s="1"/>
  <c r="U105" i="11"/>
  <c r="L105" i="11" s="1"/>
  <c r="U97" i="11"/>
  <c r="U89" i="11"/>
  <c r="L89" i="11" s="1"/>
  <c r="U81" i="11"/>
  <c r="M81" i="11" s="1"/>
  <c r="U73" i="11"/>
  <c r="U65" i="11"/>
  <c r="U57" i="11"/>
  <c r="M57" i="11" s="1"/>
  <c r="U39" i="11"/>
  <c r="U31" i="11"/>
  <c r="U22" i="11"/>
  <c r="L22" i="11" s="1"/>
  <c r="U142" i="11"/>
  <c r="U134" i="11"/>
  <c r="U126" i="11"/>
  <c r="M126" i="11" s="1"/>
  <c r="U118" i="11"/>
  <c r="M118" i="11" s="1"/>
  <c r="U110" i="11"/>
  <c r="U102" i="11"/>
  <c r="U94" i="11"/>
  <c r="U86" i="11"/>
  <c r="M86" i="11" s="1"/>
  <c r="U78" i="11"/>
  <c r="U70" i="11"/>
  <c r="U62" i="11"/>
  <c r="M62" i="11" s="1"/>
  <c r="U54" i="11"/>
  <c r="U38" i="11"/>
  <c r="L38" i="11" s="1"/>
  <c r="U30" i="11"/>
  <c r="M50" i="11"/>
  <c r="Q41" i="11"/>
  <c r="AW17" i="11"/>
  <c r="L153" i="11" l="1"/>
  <c r="L201" i="11"/>
  <c r="L58" i="11"/>
  <c r="L78" i="11"/>
  <c r="L142" i="11"/>
  <c r="L119" i="11"/>
  <c r="L29" i="11"/>
  <c r="L199" i="11"/>
  <c r="L73" i="11"/>
  <c r="L189" i="11"/>
  <c r="L137" i="11"/>
  <c r="L214" i="11"/>
  <c r="L148" i="11"/>
  <c r="L206" i="11"/>
  <c r="L186" i="11"/>
  <c r="L175" i="11"/>
  <c r="L149" i="11"/>
  <c r="L155" i="11"/>
  <c r="L187" i="11"/>
  <c r="L135" i="11"/>
  <c r="L55" i="11"/>
  <c r="L64" i="11"/>
  <c r="L36" i="11"/>
  <c r="L84" i="11"/>
  <c r="L54" i="11"/>
  <c r="L116" i="11"/>
  <c r="L215" i="11"/>
  <c r="L160" i="11"/>
  <c r="L191" i="11"/>
  <c r="L145" i="11"/>
  <c r="L161" i="11"/>
  <c r="L168" i="11"/>
  <c r="L79" i="11"/>
  <c r="L203" i="11"/>
  <c r="L61" i="11"/>
  <c r="L33" i="11"/>
  <c r="L94" i="11"/>
  <c r="L31" i="11"/>
  <c r="L28" i="11"/>
  <c r="L82" i="11"/>
  <c r="L157" i="11"/>
  <c r="L53" i="11"/>
  <c r="L111" i="11"/>
  <c r="L195" i="11"/>
  <c r="L47" i="11"/>
  <c r="L207" i="11"/>
  <c r="L65" i="11"/>
  <c r="L133" i="11"/>
  <c r="L87" i="11"/>
  <c r="L76" i="11"/>
  <c r="L150" i="11"/>
  <c r="L39" i="11"/>
  <c r="L88" i="11"/>
  <c r="L197" i="11"/>
  <c r="L110" i="11"/>
  <c r="L45" i="11"/>
  <c r="L205" i="11"/>
  <c r="L210" i="11"/>
  <c r="L183" i="11"/>
  <c r="M47" i="11"/>
  <c r="L57" i="11"/>
  <c r="M148" i="11"/>
  <c r="L192" i="11"/>
  <c r="M197" i="11"/>
  <c r="L43" i="11"/>
  <c r="L46" i="11"/>
  <c r="L44" i="11"/>
  <c r="L42" i="11"/>
  <c r="L48" i="11"/>
  <c r="L32" i="11"/>
  <c r="M110" i="11"/>
  <c r="M84" i="11"/>
  <c r="M195" i="11"/>
  <c r="M149" i="11"/>
  <c r="L108" i="11"/>
  <c r="M155" i="11"/>
  <c r="L125" i="11"/>
  <c r="L140" i="11"/>
  <c r="M160" i="11"/>
  <c r="L117" i="11"/>
  <c r="M88" i="11"/>
  <c r="M89" i="11"/>
  <c r="L166" i="11"/>
  <c r="L213" i="11"/>
  <c r="L107" i="11"/>
  <c r="M181" i="11"/>
  <c r="L103" i="11"/>
  <c r="L74" i="11"/>
  <c r="L211" i="11"/>
  <c r="M175" i="11"/>
  <c r="L106" i="11"/>
  <c r="M154" i="11"/>
  <c r="L104" i="11"/>
  <c r="L98" i="11"/>
  <c r="L170" i="11"/>
  <c r="M190" i="11"/>
  <c r="M65" i="11"/>
  <c r="M67" i="11"/>
  <c r="M29" i="11"/>
  <c r="L40" i="11"/>
  <c r="M38" i="11"/>
  <c r="M36" i="11"/>
  <c r="M78" i="11"/>
  <c r="M169" i="11"/>
  <c r="M193" i="11"/>
  <c r="M111" i="11"/>
  <c r="M168" i="11"/>
  <c r="L178" i="11"/>
  <c r="L200" i="11"/>
  <c r="L123" i="11"/>
  <c r="M112" i="11"/>
  <c r="M33" i="11"/>
  <c r="M137" i="11"/>
  <c r="M189" i="11"/>
  <c r="L167" i="11"/>
  <c r="L35" i="11"/>
  <c r="M53" i="11"/>
  <c r="M76" i="11"/>
  <c r="M92" i="11"/>
  <c r="L174" i="11"/>
  <c r="L41" i="11"/>
  <c r="M142" i="11"/>
  <c r="M161" i="11"/>
  <c r="L91" i="11"/>
  <c r="L72" i="11"/>
  <c r="L138" i="11"/>
  <c r="M157" i="11"/>
  <c r="M124" i="11"/>
  <c r="L23" i="11"/>
  <c r="M186" i="11"/>
  <c r="L66" i="11"/>
  <c r="M66" i="11"/>
  <c r="L130" i="11"/>
  <c r="M130" i="11"/>
  <c r="L134" i="11"/>
  <c r="M134" i="11"/>
  <c r="L24" i="11"/>
  <c r="L152" i="11"/>
  <c r="L136" i="11"/>
  <c r="M136" i="11"/>
  <c r="L75" i="11"/>
  <c r="M75" i="11"/>
  <c r="L85" i="11"/>
  <c r="M85" i="11"/>
  <c r="L99" i="11"/>
  <c r="L70" i="11"/>
  <c r="M70" i="11"/>
  <c r="L49" i="11"/>
  <c r="M49" i="11"/>
  <c r="L179" i="11"/>
  <c r="M179" i="11"/>
  <c r="M131" i="11"/>
  <c r="L131" i="11"/>
  <c r="L144" i="11"/>
  <c r="M144" i="11"/>
  <c r="L34" i="11"/>
  <c r="M34" i="11"/>
  <c r="M165" i="11"/>
  <c r="L165" i="11"/>
  <c r="L21" i="11"/>
  <c r="M21" i="11"/>
  <c r="L68" i="11"/>
  <c r="M68" i="11"/>
  <c r="L151" i="11"/>
  <c r="M151" i="11"/>
  <c r="L97" i="11"/>
  <c r="M97" i="11"/>
  <c r="M176" i="11"/>
  <c r="L176" i="11"/>
  <c r="L50" i="11"/>
  <c r="L80" i="11"/>
  <c r="M80" i="11"/>
  <c r="L158" i="11"/>
  <c r="L100" i="11"/>
  <c r="M100" i="11"/>
  <c r="L132" i="11"/>
  <c r="M132" i="11"/>
  <c r="L95" i="11"/>
  <c r="M95" i="11"/>
  <c r="L141" i="11"/>
  <c r="M141" i="11"/>
  <c r="M206" i="11"/>
  <c r="M162" i="11"/>
  <c r="L162" i="11"/>
  <c r="M194" i="11"/>
  <c r="L194" i="11"/>
  <c r="L30" i="11"/>
  <c r="M30" i="11"/>
  <c r="L102" i="11"/>
  <c r="M102" i="11"/>
  <c r="M51" i="11"/>
  <c r="M212" i="11"/>
  <c r="I212" i="11" s="1"/>
  <c r="L212" i="11"/>
  <c r="L60" i="11"/>
  <c r="M60" i="11"/>
  <c r="M146" i="11"/>
  <c r="L146" i="11"/>
  <c r="M143" i="11"/>
  <c r="L143" i="11"/>
  <c r="M147" i="11"/>
  <c r="L77" i="11"/>
  <c r="M77" i="11"/>
  <c r="L173" i="11"/>
  <c r="M173" i="11"/>
  <c r="M20" i="11"/>
  <c r="L20" i="11"/>
  <c r="L121" i="11"/>
  <c r="M121" i="11"/>
  <c r="L159" i="11"/>
  <c r="M159" i="11"/>
  <c r="L62" i="11"/>
  <c r="M94" i="11"/>
  <c r="M39" i="11"/>
  <c r="L126" i="11"/>
  <c r="M56" i="11"/>
  <c r="M120" i="11"/>
  <c r="M58" i="11"/>
  <c r="L163" i="11"/>
  <c r="L96" i="11"/>
  <c r="L93" i="11"/>
  <c r="L86" i="11"/>
  <c r="L177" i="11"/>
  <c r="L185" i="11"/>
  <c r="L129" i="11"/>
  <c r="L122" i="11"/>
  <c r="L63" i="11"/>
  <c r="L118" i="11"/>
  <c r="L217" i="11"/>
  <c r="L216" i="11"/>
  <c r="M54" i="11"/>
  <c r="M22" i="11"/>
  <c r="M31" i="11"/>
  <c r="M73" i="11"/>
  <c r="M105" i="11"/>
  <c r="M115" i="11"/>
  <c r="M113" i="11"/>
  <c r="M145" i="11"/>
  <c r="M201" i="11"/>
  <c r="M133" i="11"/>
  <c r="M184" i="11"/>
  <c r="M208" i="11"/>
  <c r="I208" i="11" s="1"/>
  <c r="L204" i="11"/>
  <c r="L59" i="11"/>
  <c r="M171" i="11"/>
  <c r="M187" i="11"/>
  <c r="M203" i="11"/>
  <c r="M135" i="11"/>
  <c r="M26" i="11"/>
  <c r="M82" i="11"/>
  <c r="M90" i="11"/>
  <c r="M19" i="11"/>
  <c r="M164" i="11"/>
  <c r="M172" i="11"/>
  <c r="M196" i="11"/>
  <c r="L25" i="11"/>
  <c r="L109" i="11"/>
  <c r="M28" i="11"/>
  <c r="M37" i="11"/>
  <c r="M79" i="11"/>
  <c r="M87" i="11"/>
  <c r="M119" i="11"/>
  <c r="M150" i="11"/>
  <c r="M182" i="11"/>
  <c r="M214" i="11"/>
  <c r="I214" i="11" s="1"/>
  <c r="L81" i="11"/>
  <c r="L180" i="11"/>
  <c r="M202" i="11"/>
  <c r="L156" i="11"/>
  <c r="M153" i="11"/>
  <c r="L27" i="11"/>
  <c r="L101" i="11"/>
  <c r="M61" i="11"/>
  <c r="L18" i="11"/>
  <c r="M209" i="11"/>
  <c r="I209" i="11" s="1"/>
  <c r="L139" i="11"/>
  <c r="L69" i="11"/>
  <c r="L114" i="11"/>
  <c r="M64" i="11"/>
  <c r="M128" i="11"/>
  <c r="M83" i="11"/>
  <c r="M116" i="11"/>
  <c r="M215" i="11"/>
  <c r="I215" i="11" s="1"/>
  <c r="L71" i="11"/>
  <c r="L52" i="11"/>
  <c r="L127" i="11"/>
  <c r="M188" i="11"/>
  <c r="M191" i="11"/>
  <c r="M198" i="11"/>
  <c r="M55" i="11"/>
  <c r="AX17" i="11"/>
  <c r="AY17" i="11" l="1"/>
  <c r="A12" i="11"/>
  <c r="A11" i="11"/>
  <c r="B4" i="12" l="1"/>
  <c r="C4" i="12"/>
  <c r="D4" i="12"/>
  <c r="E4" i="12"/>
  <c r="B5" i="12"/>
  <c r="C5" i="12"/>
  <c r="D5" i="12"/>
  <c r="E5" i="12"/>
  <c r="B6" i="12"/>
  <c r="C6" i="12"/>
  <c r="D6" i="12"/>
  <c r="E6" i="12"/>
  <c r="B7" i="12"/>
  <c r="C7" i="12"/>
  <c r="D7" i="12"/>
  <c r="E7" i="12"/>
  <c r="B8" i="12"/>
  <c r="C8" i="12"/>
  <c r="D8" i="12"/>
  <c r="E8" i="12"/>
  <c r="B9" i="12"/>
  <c r="C9" i="12"/>
  <c r="D9" i="12"/>
  <c r="E9" i="12"/>
  <c r="B10" i="12"/>
  <c r="C10" i="12"/>
  <c r="D10" i="12"/>
  <c r="E10" i="12"/>
  <c r="E3" i="12"/>
  <c r="D3" i="12"/>
  <c r="C3" i="12"/>
  <c r="B3" i="12"/>
  <c r="A19" i="11" l="1"/>
  <c r="A20" i="11" l="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D3" i="11"/>
  <c r="B17" i="8" l="1"/>
  <c r="L3" i="11" s="1"/>
  <c r="Y23" i="11" l="1"/>
  <c r="Y24" i="11"/>
  <c r="Y25" i="11"/>
  <c r="Y41" i="11"/>
  <c r="Y57" i="11"/>
  <c r="Y73" i="11"/>
  <c r="Y89" i="11"/>
  <c r="Y105" i="11"/>
  <c r="Y121" i="11"/>
  <c r="Y137" i="11"/>
  <c r="Y153" i="11"/>
  <c r="Y32" i="11"/>
  <c r="Y54" i="11"/>
  <c r="Y75" i="11"/>
  <c r="Y96" i="11"/>
  <c r="Y118" i="11"/>
  <c r="Y139" i="11"/>
  <c r="Y160" i="11"/>
  <c r="Y176" i="11"/>
  <c r="Y192" i="11"/>
  <c r="Y208" i="11"/>
  <c r="Y34" i="11"/>
  <c r="Y55" i="11"/>
  <c r="Y76" i="11"/>
  <c r="Y98" i="11"/>
  <c r="Y119" i="11"/>
  <c r="Y140" i="11"/>
  <c r="Y161" i="11"/>
  <c r="Y177" i="11"/>
  <c r="Y193" i="11"/>
  <c r="Y209" i="11"/>
  <c r="Y29" i="11"/>
  <c r="Y45" i="11"/>
  <c r="Y61" i="11"/>
  <c r="Y77" i="11"/>
  <c r="Y93" i="11"/>
  <c r="Y109" i="11"/>
  <c r="Y125" i="11"/>
  <c r="Y141" i="11"/>
  <c r="Y157" i="11"/>
  <c r="Y38" i="11"/>
  <c r="Y59" i="11"/>
  <c r="Y80" i="11"/>
  <c r="Y102" i="11"/>
  <c r="Y123" i="11"/>
  <c r="Y144" i="11"/>
  <c r="Y164" i="11"/>
  <c r="Y180" i="11"/>
  <c r="Y196" i="11"/>
  <c r="Y212" i="11"/>
  <c r="Y39" i="11"/>
  <c r="Y60" i="11"/>
  <c r="Y82" i="11"/>
  <c r="Y103" i="11"/>
  <c r="Y124" i="11"/>
  <c r="Y146" i="11"/>
  <c r="Y165" i="11"/>
  <c r="Y181" i="11"/>
  <c r="Y197" i="11"/>
  <c r="Y213" i="11"/>
  <c r="Y22" i="11"/>
  <c r="Y46" i="11"/>
  <c r="Y67" i="11"/>
  <c r="Y88" i="11"/>
  <c r="Y110" i="11"/>
  <c r="Y131" i="11"/>
  <c r="Y152" i="11"/>
  <c r="Y170" i="11"/>
  <c r="Y186" i="11"/>
  <c r="Y49" i="11"/>
  <c r="Y81" i="11"/>
  <c r="Y113" i="11"/>
  <c r="Y145" i="11"/>
  <c r="Y43" i="11"/>
  <c r="Y86" i="11"/>
  <c r="Y128" i="11"/>
  <c r="Y168" i="11"/>
  <c r="Y200" i="11"/>
  <c r="Y44" i="11"/>
  <c r="Y87" i="11"/>
  <c r="Y130" i="11"/>
  <c r="Y169" i="11"/>
  <c r="Y201" i="11"/>
  <c r="Y51" i="11"/>
  <c r="Y78" i="11"/>
  <c r="Y104" i="11"/>
  <c r="Y136" i="11"/>
  <c r="Y162" i="11"/>
  <c r="Y182" i="11"/>
  <c r="Y202" i="11"/>
  <c r="Y18" i="11"/>
  <c r="Y47" i="11"/>
  <c r="Y132" i="11"/>
  <c r="Y203" i="11"/>
  <c r="Y52" i="11"/>
  <c r="Y138" i="11"/>
  <c r="Y207" i="11"/>
  <c r="Y58" i="11"/>
  <c r="Y143" i="11"/>
  <c r="Y211" i="11"/>
  <c r="Y42" i="11"/>
  <c r="Y127" i="11"/>
  <c r="Y199" i="11"/>
  <c r="Y33" i="11"/>
  <c r="Y97" i="11"/>
  <c r="Y64" i="11"/>
  <c r="Y150" i="11"/>
  <c r="Y216" i="11"/>
  <c r="Y108" i="11"/>
  <c r="Y151" i="11"/>
  <c r="Y217" i="11"/>
  <c r="Y35" i="11"/>
  <c r="Y94" i="11"/>
  <c r="Y147" i="11"/>
  <c r="Y194" i="11"/>
  <c r="Y171" i="11"/>
  <c r="Y95" i="11"/>
  <c r="Y21" i="11"/>
  <c r="Y53" i="11"/>
  <c r="Y85" i="11"/>
  <c r="Y117" i="11"/>
  <c r="Y149" i="11"/>
  <c r="Y48" i="11"/>
  <c r="Y91" i="11"/>
  <c r="Y134" i="11"/>
  <c r="Y172" i="11"/>
  <c r="Y204" i="11"/>
  <c r="Y50" i="11"/>
  <c r="Y92" i="11"/>
  <c r="Y135" i="11"/>
  <c r="Y173" i="11"/>
  <c r="Y205" i="11"/>
  <c r="Y30" i="11"/>
  <c r="Y56" i="11"/>
  <c r="Y83" i="11"/>
  <c r="Y115" i="11"/>
  <c r="Y142" i="11"/>
  <c r="Y166" i="11"/>
  <c r="Y190" i="11"/>
  <c r="Y206" i="11"/>
  <c r="Y68" i="11"/>
  <c r="Y154" i="11"/>
  <c r="Y74" i="11"/>
  <c r="Y159" i="11"/>
  <c r="Y79" i="11"/>
  <c r="Y163" i="11"/>
  <c r="Y63" i="11"/>
  <c r="Y148" i="11"/>
  <c r="Y215" i="11"/>
  <c r="Y20" i="11"/>
  <c r="Y65" i="11"/>
  <c r="Y129" i="11"/>
  <c r="Y107" i="11"/>
  <c r="Y184" i="11"/>
  <c r="Y66" i="11"/>
  <c r="Y185" i="11"/>
  <c r="Y62" i="11"/>
  <c r="Y120" i="11"/>
  <c r="Y174" i="11"/>
  <c r="Y210" i="11"/>
  <c r="Y90" i="11"/>
  <c r="Y37" i="11"/>
  <c r="Y155" i="11"/>
  <c r="Y114" i="11"/>
  <c r="Y126" i="11"/>
  <c r="Y214" i="11"/>
  <c r="Y111" i="11"/>
  <c r="Y31" i="11"/>
  <c r="Y122" i="11"/>
  <c r="Y167" i="11"/>
  <c r="Y69" i="11"/>
  <c r="Y188" i="11"/>
  <c r="Y156" i="11"/>
  <c r="Y40" i="11"/>
  <c r="Y187" i="11"/>
  <c r="Y179" i="11"/>
  <c r="Y183" i="11"/>
  <c r="Y101" i="11"/>
  <c r="Y70" i="11"/>
  <c r="Y28" i="11"/>
  <c r="Y189" i="11"/>
  <c r="Y72" i="11"/>
  <c r="Y178" i="11"/>
  <c r="Y175" i="11"/>
  <c r="Y36" i="11"/>
  <c r="Y195" i="11"/>
  <c r="Y84" i="11"/>
  <c r="Y19" i="11"/>
  <c r="Y133" i="11"/>
  <c r="Y112" i="11"/>
  <c r="Y71" i="11"/>
  <c r="Y99" i="11"/>
  <c r="Y198" i="11"/>
  <c r="Y26" i="11"/>
  <c r="Y191" i="11"/>
  <c r="Y100" i="11"/>
  <c r="Y106" i="11"/>
  <c r="Y27" i="11"/>
  <c r="Y158" i="11"/>
  <c r="Y116" i="11"/>
  <c r="D18" i="8"/>
  <c r="D17" i="8"/>
  <c r="N3" i="11" s="1"/>
  <c r="B18" i="8"/>
  <c r="O3" i="11" s="1"/>
  <c r="P3" i="11" s="1"/>
  <c r="I3" i="12"/>
  <c r="H3" i="12"/>
  <c r="G3" i="12"/>
  <c r="F3" i="12"/>
  <c r="F5" i="12"/>
  <c r="G5" i="12"/>
  <c r="H5" i="12"/>
  <c r="I5" i="12"/>
  <c r="F6" i="12"/>
  <c r="G6" i="12"/>
  <c r="H6" i="12"/>
  <c r="I6" i="12"/>
  <c r="F7" i="12"/>
  <c r="G7" i="12"/>
  <c r="H7" i="12"/>
  <c r="I7" i="12"/>
  <c r="F8" i="12"/>
  <c r="G8" i="12"/>
  <c r="H8" i="12"/>
  <c r="I8" i="12"/>
  <c r="F9" i="12"/>
  <c r="G9" i="12"/>
  <c r="H9" i="12"/>
  <c r="I9" i="12"/>
  <c r="F10" i="12"/>
  <c r="G10" i="12"/>
  <c r="H10" i="12"/>
  <c r="I10" i="12"/>
  <c r="G4" i="12"/>
  <c r="H4" i="12"/>
  <c r="I4" i="12"/>
  <c r="F4" i="12"/>
  <c r="D7" i="11"/>
  <c r="D6" i="11"/>
  <c r="D5" i="11"/>
  <c r="D4" i="11"/>
  <c r="M3" i="11" l="1"/>
  <c r="Z100" i="11" s="1"/>
  <c r="AF209" i="11"/>
  <c r="AF61" i="11"/>
  <c r="AF154" i="11"/>
  <c r="AF90" i="11"/>
  <c r="AF165" i="11"/>
  <c r="AF177" i="11"/>
  <c r="AF25" i="11"/>
  <c r="AF155" i="11"/>
  <c r="AF27" i="11"/>
  <c r="AF86" i="11"/>
  <c r="AF81" i="11"/>
  <c r="AF97" i="11"/>
  <c r="AF156" i="11"/>
  <c r="AF92" i="11"/>
  <c r="AF167" i="11"/>
  <c r="AF103" i="11"/>
  <c r="AF39" i="11"/>
  <c r="AF217" i="11"/>
  <c r="AF203" i="11"/>
  <c r="AF75" i="11"/>
  <c r="AF166" i="11"/>
  <c r="AF65" i="11"/>
  <c r="AF141" i="11"/>
  <c r="AF184" i="11"/>
  <c r="AF120" i="11"/>
  <c r="AF56" i="11"/>
  <c r="AF93" i="11"/>
  <c r="AF73" i="11"/>
  <c r="AF212" i="11"/>
  <c r="AF148" i="11"/>
  <c r="AF84" i="11"/>
  <c r="AF20" i="11"/>
  <c r="AF163" i="11"/>
  <c r="AF99" i="11"/>
  <c r="AF178" i="11"/>
  <c r="AF114" i="11"/>
  <c r="AF50" i="11"/>
  <c r="AF57" i="11"/>
  <c r="AF208" i="11"/>
  <c r="AF144" i="11"/>
  <c r="AF80" i="11"/>
  <c r="AF207" i="11"/>
  <c r="AF143" i="11"/>
  <c r="AF79" i="11"/>
  <c r="AF206" i="11"/>
  <c r="AF142" i="11"/>
  <c r="AF78" i="11"/>
  <c r="AF189" i="11"/>
  <c r="AF186" i="11"/>
  <c r="AF122" i="11"/>
  <c r="AF58" i="11"/>
  <c r="AF105" i="11"/>
  <c r="AF37" i="11"/>
  <c r="AF45" i="11"/>
  <c r="AF85" i="11"/>
  <c r="AF91" i="11"/>
  <c r="AF150" i="11"/>
  <c r="AF38" i="11"/>
  <c r="AF113" i="11"/>
  <c r="AF188" i="11"/>
  <c r="AF124" i="11"/>
  <c r="AF60" i="11"/>
  <c r="AF199" i="11"/>
  <c r="AF135" i="11"/>
  <c r="AF71" i="11"/>
  <c r="AF161" i="11"/>
  <c r="AF149" i="11"/>
  <c r="AF139" i="11"/>
  <c r="AF214" i="11"/>
  <c r="AF102" i="11"/>
  <c r="AF33" i="11"/>
  <c r="AF216" i="11"/>
  <c r="AF152" i="11"/>
  <c r="AF88" i="11"/>
  <c r="AF24" i="11"/>
  <c r="AF201" i="11"/>
  <c r="AF133" i="11"/>
  <c r="AF180" i="11"/>
  <c r="AF116" i="11"/>
  <c r="AF52" i="11"/>
  <c r="AF195" i="11"/>
  <c r="AF131" i="11"/>
  <c r="AF67" i="11"/>
  <c r="AF210" i="11"/>
  <c r="AF146" i="11"/>
  <c r="AF82" i="11"/>
  <c r="AF185" i="11"/>
  <c r="AF117" i="11"/>
  <c r="AF176" i="11"/>
  <c r="AF112" i="11"/>
  <c r="AF48" i="11"/>
  <c r="AF175" i="11"/>
  <c r="AF111" i="11"/>
  <c r="AF47" i="11"/>
  <c r="AF174" i="11"/>
  <c r="AF110" i="11"/>
  <c r="AF46" i="11"/>
  <c r="AF193" i="11"/>
  <c r="AF138" i="11"/>
  <c r="AF169" i="11"/>
  <c r="AF173" i="11"/>
  <c r="AF123" i="11"/>
  <c r="AF70" i="11"/>
  <c r="AF204" i="11"/>
  <c r="AF76" i="11"/>
  <c r="AF151" i="11"/>
  <c r="AF23" i="11"/>
  <c r="AF171" i="11"/>
  <c r="AF134" i="11"/>
  <c r="AF77" i="11"/>
  <c r="AF104" i="11"/>
  <c r="AF29" i="11"/>
  <c r="AF196" i="11"/>
  <c r="AF68" i="11"/>
  <c r="AF147" i="11"/>
  <c r="AF19" i="11"/>
  <c r="AF98" i="11"/>
  <c r="AF181" i="11"/>
  <c r="AF128" i="11"/>
  <c r="AF191" i="11"/>
  <c r="AF63" i="11"/>
  <c r="AF126" i="11"/>
  <c r="AF202" i="11"/>
  <c r="AF74" i="11"/>
  <c r="AF101" i="11"/>
  <c r="AF213" i="11"/>
  <c r="AF198" i="11"/>
  <c r="AF129" i="11"/>
  <c r="AF140" i="11"/>
  <c r="AF215" i="11"/>
  <c r="AF87" i="11"/>
  <c r="AF89" i="11"/>
  <c r="AF43" i="11"/>
  <c r="AF49" i="11"/>
  <c r="AF168" i="11"/>
  <c r="AF40" i="11"/>
  <c r="AF197" i="11"/>
  <c r="AF132" i="11"/>
  <c r="AF211" i="11"/>
  <c r="AF83" i="11"/>
  <c r="AF162" i="11"/>
  <c r="AF34" i="11"/>
  <c r="AF192" i="11"/>
  <c r="AF64" i="11"/>
  <c r="AF127" i="11"/>
  <c r="AF190" i="11"/>
  <c r="AF62" i="11"/>
  <c r="AF170" i="11"/>
  <c r="AF42" i="11"/>
  <c r="AF145" i="11"/>
  <c r="AF187" i="11"/>
  <c r="AF118" i="11"/>
  <c r="AF125" i="11"/>
  <c r="AF59" i="11"/>
  <c r="AF108" i="11"/>
  <c r="AF55" i="11"/>
  <c r="AF182" i="11"/>
  <c r="AF136" i="11"/>
  <c r="AF69" i="11"/>
  <c r="AF179" i="11"/>
  <c r="AF130" i="11"/>
  <c r="AF160" i="11"/>
  <c r="AF95" i="11"/>
  <c r="AF30" i="11"/>
  <c r="AF106" i="11"/>
  <c r="AF22" i="11"/>
  <c r="AF44" i="11"/>
  <c r="AF109" i="11"/>
  <c r="AF54" i="11"/>
  <c r="AF72" i="11"/>
  <c r="AF164" i="11"/>
  <c r="AF115" i="11"/>
  <c r="AF66" i="11"/>
  <c r="AF96" i="11"/>
  <c r="AF31" i="11"/>
  <c r="AF41" i="11"/>
  <c r="AF18" i="11"/>
  <c r="AF183" i="11"/>
  <c r="AF21" i="11"/>
  <c r="AF205" i="11"/>
  <c r="AF157" i="11"/>
  <c r="AF100" i="11"/>
  <c r="AF51" i="11"/>
  <c r="AF121" i="11"/>
  <c r="AF32" i="11"/>
  <c r="AF158" i="11"/>
  <c r="AF153" i="11"/>
  <c r="AF172" i="11"/>
  <c r="AF119" i="11"/>
  <c r="AF107" i="11"/>
  <c r="AF200" i="11"/>
  <c r="AF137" i="11"/>
  <c r="AF36" i="11"/>
  <c r="AF194" i="11"/>
  <c r="AF53" i="11"/>
  <c r="AF159" i="11"/>
  <c r="AF94" i="11"/>
  <c r="Z19" i="11"/>
  <c r="Z188" i="11"/>
  <c r="Z185" i="11"/>
  <c r="Z159" i="11"/>
  <c r="Z50" i="11"/>
  <c r="Z35" i="11"/>
  <c r="Z138" i="11"/>
  <c r="Z128" i="11"/>
  <c r="Z213" i="11"/>
  <c r="Z180" i="11"/>
  <c r="Z29" i="11"/>
  <c r="Z118" i="11"/>
  <c r="H11" i="11"/>
  <c r="Q3" i="11"/>
  <c r="Z158" i="11"/>
  <c r="Z178" i="11"/>
  <c r="Z111" i="11"/>
  <c r="Z65" i="11"/>
  <c r="Z83" i="11"/>
  <c r="Z53" i="11"/>
  <c r="Z150" i="11"/>
  <c r="Z18" i="11"/>
  <c r="Z86" i="11"/>
  <c r="Z197" i="11"/>
  <c r="Z106" i="11"/>
  <c r="Z133" i="11"/>
  <c r="Z189" i="11"/>
  <c r="Z156" i="11"/>
  <c r="Z126" i="11"/>
  <c r="Z62" i="11"/>
  <c r="Z215" i="11"/>
  <c r="Z68" i="11"/>
  <c r="Z30" i="11"/>
  <c r="Z134" i="11"/>
  <c r="Z95" i="11"/>
  <c r="Z108" i="11"/>
  <c r="Z42" i="11"/>
  <c r="AA42" i="11" s="1"/>
  <c r="AB42" i="11" s="1"/>
  <c r="Z132" i="11"/>
  <c r="Z78" i="11"/>
  <c r="Z168" i="11"/>
  <c r="Z186" i="11"/>
  <c r="Z22" i="11"/>
  <c r="Z82" i="11"/>
  <c r="Z123" i="11"/>
  <c r="Z109" i="11"/>
  <c r="Z177" i="11"/>
  <c r="Z208" i="11"/>
  <c r="Z54" i="11"/>
  <c r="Z57" i="11"/>
  <c r="E17" i="8"/>
  <c r="E18" i="8"/>
  <c r="AA177" i="11" l="1"/>
  <c r="AB177" i="11" s="1"/>
  <c r="AH177" i="11"/>
  <c r="AC177" i="11"/>
  <c r="AA22" i="11"/>
  <c r="AB22" i="11" s="1"/>
  <c r="AC22" i="11" s="1"/>
  <c r="AH22" i="11"/>
  <c r="AA132" i="11"/>
  <c r="AB132" i="11" s="1"/>
  <c r="AC132" i="11"/>
  <c r="AH132" i="11"/>
  <c r="AA134" i="11"/>
  <c r="AB134" i="11" s="1"/>
  <c r="AH134" i="11"/>
  <c r="AC134" i="11"/>
  <c r="AA62" i="11"/>
  <c r="AB62" i="11" s="1"/>
  <c r="AC62" i="11" s="1"/>
  <c r="AH62" i="11"/>
  <c r="AA133" i="11"/>
  <c r="AB133" i="11" s="1"/>
  <c r="AC133" i="11" s="1"/>
  <c r="AH133" i="11"/>
  <c r="AA65" i="11"/>
  <c r="AB65" i="11" s="1"/>
  <c r="AC65" i="11" s="1"/>
  <c r="AH65" i="11"/>
  <c r="AA180" i="11"/>
  <c r="AB180" i="11" s="1"/>
  <c r="AC180" i="11" s="1"/>
  <c r="AH180" i="11"/>
  <c r="AA35" i="11"/>
  <c r="AA188" i="11"/>
  <c r="AB188" i="11" s="1"/>
  <c r="AC188" i="11" s="1"/>
  <c r="AH188" i="11"/>
  <c r="AA109" i="11"/>
  <c r="AB109" i="11" s="1"/>
  <c r="AC109" i="11" s="1"/>
  <c r="AH109" i="11"/>
  <c r="AA186" i="11"/>
  <c r="AB186" i="11" s="1"/>
  <c r="AC186" i="11" s="1"/>
  <c r="AH186" i="11"/>
  <c r="AA30" i="11"/>
  <c r="AB30" i="11" s="1"/>
  <c r="AC30" i="11" s="1"/>
  <c r="AH30" i="11"/>
  <c r="AA126" i="11"/>
  <c r="AB126" i="11" s="1"/>
  <c r="AC126" i="11" s="1"/>
  <c r="AH126" i="11"/>
  <c r="AA106" i="11"/>
  <c r="AB106" i="11" s="1"/>
  <c r="AC106" i="11" s="1"/>
  <c r="AH106" i="11"/>
  <c r="AA150" i="11"/>
  <c r="AB150" i="11" s="1"/>
  <c r="AC150" i="11" s="1"/>
  <c r="AH150" i="11"/>
  <c r="AA111" i="11"/>
  <c r="AB111" i="11" s="1"/>
  <c r="AC111" i="11" s="1"/>
  <c r="AH111" i="11"/>
  <c r="AA213" i="11"/>
  <c r="AB213" i="11" s="1"/>
  <c r="AC213" i="11" s="1"/>
  <c r="AH213" i="11"/>
  <c r="AA50" i="11"/>
  <c r="AB50" i="11" s="1"/>
  <c r="AH50" i="11"/>
  <c r="AC50" i="11"/>
  <c r="AA123" i="11"/>
  <c r="AB123" i="11" s="1"/>
  <c r="AH123" i="11"/>
  <c r="AC123" i="11"/>
  <c r="AA168" i="11"/>
  <c r="AB168" i="11" s="1"/>
  <c r="AC168" i="11" s="1"/>
  <c r="AH168" i="11"/>
  <c r="AA108" i="11"/>
  <c r="AB108" i="11" s="1"/>
  <c r="AC108" i="11" s="1"/>
  <c r="AH108" i="11"/>
  <c r="AA68" i="11"/>
  <c r="AB68" i="11" s="1"/>
  <c r="AC68" i="11" s="1"/>
  <c r="AH68" i="11"/>
  <c r="AA156" i="11"/>
  <c r="AB156" i="11" s="1"/>
  <c r="AC156" i="11" s="1"/>
  <c r="AH156" i="11"/>
  <c r="AA197" i="11"/>
  <c r="AB197" i="11" s="1"/>
  <c r="AC197" i="11" s="1"/>
  <c r="AH197" i="11"/>
  <c r="AA53" i="11"/>
  <c r="AB53" i="11" s="1"/>
  <c r="AC53" i="11" s="1"/>
  <c r="AH53" i="11"/>
  <c r="AA178" i="11"/>
  <c r="AB178" i="11" s="1"/>
  <c r="AC178" i="11" s="1"/>
  <c r="AH178" i="11"/>
  <c r="AA118" i="11"/>
  <c r="AB118" i="11" s="1"/>
  <c r="AC118" i="11" s="1"/>
  <c r="AH118" i="11"/>
  <c r="AA128" i="11"/>
  <c r="AB128" i="11" s="1"/>
  <c r="AC128" i="11" s="1"/>
  <c r="AH128" i="11"/>
  <c r="AA159" i="11"/>
  <c r="AB159" i="11" s="1"/>
  <c r="AC159" i="11" s="1"/>
  <c r="AH159" i="11"/>
  <c r="AA208" i="11"/>
  <c r="AB208" i="11" s="1"/>
  <c r="AC208" i="11" s="1"/>
  <c r="AH208" i="11"/>
  <c r="AA82" i="11"/>
  <c r="AB82" i="11" s="1"/>
  <c r="AC82" i="11" s="1"/>
  <c r="AH82" i="11"/>
  <c r="AA78" i="11"/>
  <c r="AB78" i="11" s="1"/>
  <c r="AC78" i="11" s="1"/>
  <c r="AH78" i="11"/>
  <c r="AA95" i="11"/>
  <c r="AB95" i="11" s="1"/>
  <c r="AC95" i="11" s="1"/>
  <c r="AH95" i="11"/>
  <c r="AA215" i="11"/>
  <c r="AB215" i="11" s="1"/>
  <c r="AC215" i="11"/>
  <c r="AH215" i="11"/>
  <c r="AA189" i="11"/>
  <c r="AB189" i="11" s="1"/>
  <c r="AH189" i="11"/>
  <c r="AC189" i="11"/>
  <c r="AA86" i="11"/>
  <c r="AB86" i="11" s="1"/>
  <c r="AC86" i="11" s="1"/>
  <c r="AH86" i="11"/>
  <c r="AA83" i="11"/>
  <c r="AB83" i="11" s="1"/>
  <c r="AC83" i="11" s="1"/>
  <c r="AH83" i="11"/>
  <c r="AA158" i="11"/>
  <c r="AB158" i="11" s="1"/>
  <c r="AC158" i="11" s="1"/>
  <c r="AH158" i="11"/>
  <c r="AA29" i="11"/>
  <c r="AH29" i="11"/>
  <c r="AA138" i="11"/>
  <c r="AB138" i="11" s="1"/>
  <c r="AC138" i="11" s="1"/>
  <c r="AH138" i="11"/>
  <c r="AA185" i="11"/>
  <c r="AB185" i="11" s="1"/>
  <c r="AC185" i="11"/>
  <c r="AH185" i="11"/>
  <c r="AA100" i="11"/>
  <c r="AB100" i="11" s="1"/>
  <c r="AC100" i="11" s="1"/>
  <c r="AH100" i="11"/>
  <c r="AA57" i="11"/>
  <c r="AB57" i="11" s="1"/>
  <c r="AC57" i="11"/>
  <c r="AH57" i="11"/>
  <c r="AA54" i="11"/>
  <c r="AH54" i="11"/>
  <c r="AC42" i="11"/>
  <c r="AH42" i="11"/>
  <c r="AA18" i="11"/>
  <c r="AB18" i="11" s="1"/>
  <c r="AC18" i="11" s="1"/>
  <c r="AH18" i="11"/>
  <c r="AA19" i="11"/>
  <c r="AB19" i="11" s="1"/>
  <c r="AC19" i="11" s="1"/>
  <c r="AH19" i="11"/>
  <c r="AE26" i="11"/>
  <c r="AF26" i="11" s="1"/>
  <c r="AG26" i="11" s="1"/>
  <c r="AE35" i="11"/>
  <c r="AF35" i="11" s="1"/>
  <c r="AG35" i="11" s="1"/>
  <c r="AE28" i="11"/>
  <c r="AF28" i="11" s="1"/>
  <c r="AG28" i="11" s="1"/>
  <c r="AG53" i="11"/>
  <c r="AG200" i="11"/>
  <c r="AG153" i="11"/>
  <c r="AG51" i="11"/>
  <c r="AG21" i="11"/>
  <c r="AG31" i="11"/>
  <c r="AG164" i="11"/>
  <c r="AG44" i="11"/>
  <c r="AG95" i="11"/>
  <c r="AG69" i="11"/>
  <c r="AG108" i="11"/>
  <c r="AJ108" i="11" s="1"/>
  <c r="AG187" i="11"/>
  <c r="AG62" i="11"/>
  <c r="AG192" i="11"/>
  <c r="AG211" i="11"/>
  <c r="AG168" i="11"/>
  <c r="AG87" i="11"/>
  <c r="AG198" i="11"/>
  <c r="AG202" i="11"/>
  <c r="AG128" i="11"/>
  <c r="AG147" i="11"/>
  <c r="AG104" i="11"/>
  <c r="AG23" i="11"/>
  <c r="AG70" i="11"/>
  <c r="AG138" i="11"/>
  <c r="AG174" i="11"/>
  <c r="AG48" i="11"/>
  <c r="AG185" i="11"/>
  <c r="AG67" i="11"/>
  <c r="AG116" i="11"/>
  <c r="AG24" i="11"/>
  <c r="AG33" i="11"/>
  <c r="AG149" i="11"/>
  <c r="AG199" i="11"/>
  <c r="AG113" i="11"/>
  <c r="AG85" i="11"/>
  <c r="AG58" i="11"/>
  <c r="AG78" i="11"/>
  <c r="AG143" i="11"/>
  <c r="AG208" i="11"/>
  <c r="AG178" i="11"/>
  <c r="AG20" i="11"/>
  <c r="AG73" i="11"/>
  <c r="AG184" i="11"/>
  <c r="AG75" i="11"/>
  <c r="AG103" i="11"/>
  <c r="AG156" i="11"/>
  <c r="AG27" i="11"/>
  <c r="AG165" i="11"/>
  <c r="AG61" i="11"/>
  <c r="Z73" i="11"/>
  <c r="Z34" i="11"/>
  <c r="Z125" i="11"/>
  <c r="Z103" i="11"/>
  <c r="Z49" i="11"/>
  <c r="Z104" i="11"/>
  <c r="Z127" i="11"/>
  <c r="Z21" i="11"/>
  <c r="Z56" i="11"/>
  <c r="Z20" i="11"/>
  <c r="Z214" i="11"/>
  <c r="Z72" i="11"/>
  <c r="Z27" i="11"/>
  <c r="Z96" i="11"/>
  <c r="Z209" i="11"/>
  <c r="Z39" i="11"/>
  <c r="Z44" i="11"/>
  <c r="Z194" i="11"/>
  <c r="Z63" i="11"/>
  <c r="Z70" i="11"/>
  <c r="Z32" i="11"/>
  <c r="Z102" i="11"/>
  <c r="Z87" i="11"/>
  <c r="Z216" i="11"/>
  <c r="Z206" i="11"/>
  <c r="Z179" i="11"/>
  <c r="Z23" i="11"/>
  <c r="Z139" i="11"/>
  <c r="Z45" i="11"/>
  <c r="Z196" i="11"/>
  <c r="Z110" i="11"/>
  <c r="Z130" i="11"/>
  <c r="Z207" i="11"/>
  <c r="Z94" i="11"/>
  <c r="Z92" i="11"/>
  <c r="Z79" i="11"/>
  <c r="Z90" i="11"/>
  <c r="Z183" i="11"/>
  <c r="Z198" i="11"/>
  <c r="Z67" i="11"/>
  <c r="Z143" i="11"/>
  <c r="Z204" i="11"/>
  <c r="Z174" i="11"/>
  <c r="Z71" i="11"/>
  <c r="Z41" i="11"/>
  <c r="Z157" i="11"/>
  <c r="Z170" i="11"/>
  <c r="Z33" i="11"/>
  <c r="Z115" i="11"/>
  <c r="Z114" i="11"/>
  <c r="Z116" i="11"/>
  <c r="AG194" i="11"/>
  <c r="AG107" i="11"/>
  <c r="AG158" i="11"/>
  <c r="AG100" i="11"/>
  <c r="AJ100" i="11" s="1"/>
  <c r="AG183" i="11"/>
  <c r="AG96" i="11"/>
  <c r="AG72" i="11"/>
  <c r="AG22" i="11"/>
  <c r="AJ22" i="11" s="1"/>
  <c r="AG160" i="11"/>
  <c r="AG136" i="11"/>
  <c r="AG59" i="11"/>
  <c r="AG145" i="11"/>
  <c r="AG190" i="11"/>
  <c r="AG34" i="11"/>
  <c r="AG132" i="11"/>
  <c r="AG49" i="11"/>
  <c r="AG215" i="11"/>
  <c r="AG213" i="11"/>
  <c r="AG126" i="11"/>
  <c r="AG181" i="11"/>
  <c r="AG68" i="11"/>
  <c r="AG77" i="11"/>
  <c r="AG151" i="11"/>
  <c r="AG123" i="11"/>
  <c r="AG193" i="11"/>
  <c r="AG47" i="11"/>
  <c r="AG112" i="11"/>
  <c r="AG82" i="11"/>
  <c r="AG131" i="11"/>
  <c r="AG180" i="11"/>
  <c r="AG88" i="11"/>
  <c r="AG102" i="11"/>
  <c r="AG161" i="11"/>
  <c r="AG60" i="11"/>
  <c r="AG38" i="11"/>
  <c r="AG45" i="11"/>
  <c r="AG122" i="11"/>
  <c r="AG142" i="11"/>
  <c r="AG207" i="11"/>
  <c r="AG57" i="11"/>
  <c r="AG84" i="11"/>
  <c r="AG93" i="11"/>
  <c r="AG141" i="11"/>
  <c r="AG203" i="11"/>
  <c r="AG167" i="11"/>
  <c r="AG97" i="11"/>
  <c r="AG155" i="11"/>
  <c r="AG209" i="11"/>
  <c r="Z137" i="11"/>
  <c r="Z119" i="11"/>
  <c r="Z59" i="11"/>
  <c r="Z181" i="11"/>
  <c r="Z43" i="11"/>
  <c r="Z202" i="11"/>
  <c r="Z64" i="11"/>
  <c r="Z149" i="11"/>
  <c r="Z166" i="11"/>
  <c r="Z184" i="11"/>
  <c r="Z167" i="11"/>
  <c r="Z195" i="11"/>
  <c r="Z25" i="11"/>
  <c r="Z176" i="11"/>
  <c r="Z77" i="11"/>
  <c r="Z124" i="11"/>
  <c r="Z136" i="11"/>
  <c r="Z48" i="11"/>
  <c r="Z66" i="11"/>
  <c r="Z84" i="11"/>
  <c r="Z192" i="11"/>
  <c r="Z60" i="11"/>
  <c r="Z51" i="11"/>
  <c r="Z171" i="11"/>
  <c r="Z129" i="11"/>
  <c r="Z175" i="11"/>
  <c r="AG94" i="11"/>
  <c r="AG36" i="11"/>
  <c r="AG119" i="11"/>
  <c r="AG32" i="11"/>
  <c r="AG157" i="11"/>
  <c r="AG18" i="11"/>
  <c r="AJ18" i="11" s="1"/>
  <c r="AG66" i="11"/>
  <c r="AG54" i="11"/>
  <c r="AG106" i="11"/>
  <c r="AG130" i="11"/>
  <c r="AG182" i="11"/>
  <c r="AG125" i="11"/>
  <c r="AG42" i="11"/>
  <c r="AJ42" i="11" s="1"/>
  <c r="AG127" i="11"/>
  <c r="AG162" i="11"/>
  <c r="AG197" i="11"/>
  <c r="AG43" i="11"/>
  <c r="AG140" i="11"/>
  <c r="AG101" i="11"/>
  <c r="AG63" i="11"/>
  <c r="AG98" i="11"/>
  <c r="AG196" i="11"/>
  <c r="AG134" i="11"/>
  <c r="AG76" i="11"/>
  <c r="AG173" i="11"/>
  <c r="AG46" i="11"/>
  <c r="AG111" i="11"/>
  <c r="AG176" i="11"/>
  <c r="AG146" i="11"/>
  <c r="AG195" i="11"/>
  <c r="AG133" i="11"/>
  <c r="AG152" i="11"/>
  <c r="AG214" i="11"/>
  <c r="AG71" i="11"/>
  <c r="AG124" i="11"/>
  <c r="AG150" i="11"/>
  <c r="AG37" i="11"/>
  <c r="AG186" i="11"/>
  <c r="AG206" i="11"/>
  <c r="AG80" i="11"/>
  <c r="AG50" i="11"/>
  <c r="AJ50" i="11" s="1"/>
  <c r="AG99" i="11"/>
  <c r="AG148" i="11"/>
  <c r="AG56" i="11"/>
  <c r="AG65" i="11"/>
  <c r="AJ65" i="11" s="1"/>
  <c r="AG217" i="11"/>
  <c r="AG81" i="11"/>
  <c r="AG25" i="11"/>
  <c r="AG90" i="11"/>
  <c r="Z75" i="11"/>
  <c r="Z193" i="11"/>
  <c r="Z144" i="11"/>
  <c r="Z46" i="11"/>
  <c r="Z200" i="11"/>
  <c r="Z203" i="11"/>
  <c r="Z151" i="11"/>
  <c r="Z172" i="11"/>
  <c r="Z154" i="11"/>
  <c r="Z120" i="11"/>
  <c r="Z40" i="11"/>
  <c r="Z112" i="11"/>
  <c r="Z89" i="11"/>
  <c r="Z55" i="11"/>
  <c r="Z80" i="11"/>
  <c r="Z152" i="11"/>
  <c r="Z52" i="11"/>
  <c r="Z173" i="11"/>
  <c r="Z155" i="11"/>
  <c r="Z191" i="11"/>
  <c r="Z161" i="11"/>
  <c r="Z88" i="11"/>
  <c r="Z47" i="11"/>
  <c r="Z91" i="11"/>
  <c r="Z210" i="11"/>
  <c r="Z99" i="11"/>
  <c r="Z121" i="11"/>
  <c r="Z98" i="11"/>
  <c r="Z38" i="11"/>
  <c r="Z165" i="11"/>
  <c r="Z145" i="11"/>
  <c r="Z182" i="11"/>
  <c r="Z97" i="11"/>
  <c r="Z117" i="11"/>
  <c r="Z142" i="11"/>
  <c r="Z107" i="11"/>
  <c r="Z122" i="11"/>
  <c r="Z36" i="11"/>
  <c r="Z141" i="11"/>
  <c r="Z201" i="11"/>
  <c r="Z217" i="11"/>
  <c r="Z74" i="11"/>
  <c r="Z187" i="11"/>
  <c r="Z76" i="11"/>
  <c r="Z146" i="11"/>
  <c r="Z162" i="11"/>
  <c r="Z85" i="11"/>
  <c r="Z148" i="11"/>
  <c r="Z28" i="11"/>
  <c r="AG159" i="11"/>
  <c r="AG137" i="11"/>
  <c r="AG172" i="11"/>
  <c r="AG121" i="11"/>
  <c r="AG205" i="11"/>
  <c r="AG41" i="11"/>
  <c r="AG115" i="11"/>
  <c r="AG109" i="11"/>
  <c r="AG30" i="11"/>
  <c r="AJ30" i="11" s="1"/>
  <c r="AG179" i="11"/>
  <c r="AG55" i="11"/>
  <c r="AG118" i="11"/>
  <c r="AJ118" i="11" s="1"/>
  <c r="AG170" i="11"/>
  <c r="AG64" i="11"/>
  <c r="AG83" i="11"/>
  <c r="AJ83" i="11" s="1"/>
  <c r="AG40" i="11"/>
  <c r="AG89" i="11"/>
  <c r="AG129" i="11"/>
  <c r="AG74" i="11"/>
  <c r="AG191" i="11"/>
  <c r="AG19" i="11"/>
  <c r="AG29" i="11"/>
  <c r="AG171" i="11"/>
  <c r="AG204" i="11"/>
  <c r="AG169" i="11"/>
  <c r="AG110" i="11"/>
  <c r="AG175" i="11"/>
  <c r="AG117" i="11"/>
  <c r="AG210" i="11"/>
  <c r="AG52" i="11"/>
  <c r="AG201" i="11"/>
  <c r="AG216" i="11"/>
  <c r="AG139" i="11"/>
  <c r="AG135" i="11"/>
  <c r="AG188" i="11"/>
  <c r="AG91" i="11"/>
  <c r="AG105" i="11"/>
  <c r="AG189" i="11"/>
  <c r="AJ189" i="11"/>
  <c r="AG79" i="11"/>
  <c r="AG144" i="11"/>
  <c r="AG114" i="11"/>
  <c r="AG163" i="11"/>
  <c r="AG212" i="11"/>
  <c r="AG120" i="11"/>
  <c r="AG166" i="11"/>
  <c r="AG39" i="11"/>
  <c r="AG92" i="11"/>
  <c r="AG86" i="11"/>
  <c r="AG177" i="11"/>
  <c r="AG154" i="11"/>
  <c r="Z24" i="11"/>
  <c r="Z160" i="11"/>
  <c r="Z61" i="11"/>
  <c r="Z212" i="11"/>
  <c r="Z131" i="11"/>
  <c r="Z169" i="11"/>
  <c r="Z58" i="11"/>
  <c r="Z147" i="11"/>
  <c r="Z135" i="11"/>
  <c r="Z163" i="11"/>
  <c r="Z37" i="11"/>
  <c r="Z101" i="11"/>
  <c r="Z26" i="11"/>
  <c r="Z153" i="11"/>
  <c r="Z140" i="11"/>
  <c r="Z164" i="11"/>
  <c r="Z81" i="11"/>
  <c r="Z199" i="11"/>
  <c r="Z190" i="11"/>
  <c r="Z69" i="11"/>
  <c r="Z105" i="11"/>
  <c r="Z93" i="11"/>
  <c r="Z113" i="11"/>
  <c r="Z211" i="11"/>
  <c r="Z205" i="11"/>
  <c r="Z31" i="11"/>
  <c r="AJ109" i="11" l="1"/>
  <c r="AJ82" i="11"/>
  <c r="AJ178" i="11"/>
  <c r="AD186" i="11"/>
  <c r="AJ62" i="11"/>
  <c r="AJ106" i="11"/>
  <c r="AJ68" i="11"/>
  <c r="AJ29" i="11"/>
  <c r="AJ150" i="11"/>
  <c r="AJ156" i="11"/>
  <c r="AJ35" i="11"/>
  <c r="AD133" i="11"/>
  <c r="AD180" i="11"/>
  <c r="AD159" i="11"/>
  <c r="AD111" i="11"/>
  <c r="AD106" i="11"/>
  <c r="AD177" i="11"/>
  <c r="AD189" i="11"/>
  <c r="AD197" i="11"/>
  <c r="AJ54" i="11"/>
  <c r="AD123" i="11"/>
  <c r="AJ138" i="11"/>
  <c r="AJ95" i="11"/>
  <c r="AJ53" i="11"/>
  <c r="AH35" i="11"/>
  <c r="AD213" i="11"/>
  <c r="AJ86" i="11"/>
  <c r="AJ19" i="11"/>
  <c r="AJ159" i="11"/>
  <c r="AJ133" i="11"/>
  <c r="AJ111" i="11"/>
  <c r="AJ180" i="11"/>
  <c r="AJ132" i="11"/>
  <c r="AD158" i="11"/>
  <c r="AD208" i="11"/>
  <c r="AD128" i="11"/>
  <c r="AJ168" i="11"/>
  <c r="AA113" i="11"/>
  <c r="AB113" i="11" s="1"/>
  <c r="AC113" i="11" s="1"/>
  <c r="AD113" i="11" s="1"/>
  <c r="AH113" i="11"/>
  <c r="AI113" i="11" s="1"/>
  <c r="AA190" i="11"/>
  <c r="AB190" i="11" s="1"/>
  <c r="AH190" i="11"/>
  <c r="AC190" i="11"/>
  <c r="AD190" i="11" s="1"/>
  <c r="AA37" i="11"/>
  <c r="AB37" i="11" s="1"/>
  <c r="AC37" i="11" s="1"/>
  <c r="AD37" i="11" s="1"/>
  <c r="AH37" i="11"/>
  <c r="AA61" i="11"/>
  <c r="AJ61" i="11" s="1"/>
  <c r="AH61" i="11"/>
  <c r="AI61" i="11" s="1"/>
  <c r="AA187" i="11"/>
  <c r="AH187" i="11"/>
  <c r="AI187" i="11" s="1"/>
  <c r="AA141" i="11"/>
  <c r="AJ141" i="11" s="1"/>
  <c r="AH141" i="11"/>
  <c r="AI141" i="11" s="1"/>
  <c r="AA145" i="11"/>
  <c r="AH145" i="11"/>
  <c r="AA47" i="11"/>
  <c r="AH47" i="11"/>
  <c r="AI47" i="11" s="1"/>
  <c r="AA80" i="11"/>
  <c r="AJ80" i="11" s="1"/>
  <c r="AH80" i="11"/>
  <c r="AI80" i="11" s="1"/>
  <c r="AA151" i="11"/>
  <c r="AJ151" i="11" s="1"/>
  <c r="AH151" i="11"/>
  <c r="AI151" i="11" s="1"/>
  <c r="AH175" i="11"/>
  <c r="AI175" i="11" s="1"/>
  <c r="AA48" i="11"/>
  <c r="AH48" i="11"/>
  <c r="AI48" i="11" s="1"/>
  <c r="AH184" i="11"/>
  <c r="AA119" i="11"/>
  <c r="AH119" i="11"/>
  <c r="AI119" i="11" s="1"/>
  <c r="AH205" i="11"/>
  <c r="AI205" i="11" s="1"/>
  <c r="AH105" i="11"/>
  <c r="AH81" i="11"/>
  <c r="AI81" i="11" s="1"/>
  <c r="AA26" i="11"/>
  <c r="AB26" i="11" s="1"/>
  <c r="AC26" i="11" s="1"/>
  <c r="AD26" i="11" s="1"/>
  <c r="AH26" i="11"/>
  <c r="AI26" i="11" s="1"/>
  <c r="AA135" i="11"/>
  <c r="AB135" i="11" s="1"/>
  <c r="AC135" i="11" s="1"/>
  <c r="AD135" i="11" s="1"/>
  <c r="AH135" i="11"/>
  <c r="AI135" i="11" s="1"/>
  <c r="AA131" i="11"/>
  <c r="AH131" i="11"/>
  <c r="AI131" i="11" s="1"/>
  <c r="AA24" i="11"/>
  <c r="AB24" i="11" s="1"/>
  <c r="AC24" i="11" s="1"/>
  <c r="AH24" i="11"/>
  <c r="AI24" i="11" s="1"/>
  <c r="AA28" i="11"/>
  <c r="AH28" i="11"/>
  <c r="AA146" i="11"/>
  <c r="AJ146" i="11" s="1"/>
  <c r="AH146" i="11"/>
  <c r="AA217" i="11"/>
  <c r="AB217" i="11" s="1"/>
  <c r="AC217" i="11" s="1"/>
  <c r="AD217" i="11" s="1"/>
  <c r="AH217" i="11"/>
  <c r="AI217" i="11" s="1"/>
  <c r="AA122" i="11"/>
  <c r="AJ122" i="11" s="1"/>
  <c r="AH122" i="11"/>
  <c r="AA97" i="11"/>
  <c r="AH97" i="11"/>
  <c r="AI97" i="11" s="1"/>
  <c r="AA38" i="11"/>
  <c r="AJ38" i="11" s="1"/>
  <c r="AH38" i="11"/>
  <c r="AA210" i="11"/>
  <c r="AJ210" i="11" s="1"/>
  <c r="AH210" i="11"/>
  <c r="AI210" i="11" s="1"/>
  <c r="AA161" i="11"/>
  <c r="AJ161" i="11" s="1"/>
  <c r="AH161" i="11"/>
  <c r="AI161" i="11" s="1"/>
  <c r="AA52" i="11"/>
  <c r="AB52" i="11" s="1"/>
  <c r="AC52" i="11" s="1"/>
  <c r="AH52" i="11"/>
  <c r="AI52" i="11" s="1"/>
  <c r="AA89" i="11"/>
  <c r="AH89" i="11"/>
  <c r="AI89" i="11" s="1"/>
  <c r="AH154" i="11"/>
  <c r="AI154" i="11" s="1"/>
  <c r="AA200" i="11"/>
  <c r="AH200" i="11"/>
  <c r="AI200" i="11" s="1"/>
  <c r="AA75" i="11"/>
  <c r="AJ75" i="11" s="1"/>
  <c r="AH75" i="11"/>
  <c r="AI75" i="11" s="1"/>
  <c r="AA171" i="11"/>
  <c r="AH171" i="11"/>
  <c r="AA84" i="11"/>
  <c r="AJ84" i="11" s="1"/>
  <c r="AH84" i="11"/>
  <c r="AI84" i="11" s="1"/>
  <c r="AA124" i="11"/>
  <c r="AB124" i="11" s="1"/>
  <c r="AC124" i="11" s="1"/>
  <c r="AD124" i="11" s="1"/>
  <c r="AH124" i="11"/>
  <c r="AA195" i="11"/>
  <c r="AB195" i="11" s="1"/>
  <c r="AC195" i="11" s="1"/>
  <c r="AH195" i="11"/>
  <c r="AI195" i="11" s="1"/>
  <c r="AA149" i="11"/>
  <c r="AB149" i="11" s="1"/>
  <c r="AC149" i="11" s="1"/>
  <c r="AD149" i="11" s="1"/>
  <c r="AH149" i="11"/>
  <c r="AI149" i="11" s="1"/>
  <c r="J149" i="11" s="1"/>
  <c r="AA181" i="11"/>
  <c r="AB181" i="11" s="1"/>
  <c r="AC181" i="11" s="1"/>
  <c r="AH181" i="11"/>
  <c r="AI181" i="11" s="1"/>
  <c r="AA115" i="11"/>
  <c r="AH115" i="11"/>
  <c r="AI115" i="11" s="1"/>
  <c r="AA41" i="11"/>
  <c r="AB41" i="11" s="1"/>
  <c r="AC41" i="11" s="1"/>
  <c r="AD41" i="11" s="1"/>
  <c r="AH41" i="11"/>
  <c r="AI41" i="11" s="1"/>
  <c r="AA143" i="11"/>
  <c r="AH143" i="11"/>
  <c r="AI143" i="11" s="1"/>
  <c r="AA90" i="11"/>
  <c r="AB90" i="11" s="1"/>
  <c r="AC90" i="11" s="1"/>
  <c r="AD90" i="11" s="1"/>
  <c r="AH90" i="11"/>
  <c r="AA207" i="11"/>
  <c r="AB207" i="11" s="1"/>
  <c r="AC207" i="11"/>
  <c r="AH207" i="11"/>
  <c r="AI207" i="11" s="1"/>
  <c r="AA45" i="11"/>
  <c r="AH45" i="11"/>
  <c r="AI45" i="11" s="1"/>
  <c r="AA206" i="11"/>
  <c r="AH206" i="11"/>
  <c r="AI206" i="11" s="1"/>
  <c r="AC206" i="11"/>
  <c r="AA32" i="11"/>
  <c r="AB32" i="11" s="1"/>
  <c r="AC32" i="11" s="1"/>
  <c r="AD32" i="11" s="1"/>
  <c r="AH32" i="11"/>
  <c r="AI32" i="11" s="1"/>
  <c r="AA44" i="11"/>
  <c r="AH44" i="11"/>
  <c r="AI44" i="11" s="1"/>
  <c r="AC44" i="11"/>
  <c r="AA27" i="11"/>
  <c r="AB27" i="11" s="1"/>
  <c r="AC27" i="11" s="1"/>
  <c r="AD27" i="11" s="1"/>
  <c r="J27" i="11" s="1"/>
  <c r="AH27" i="11"/>
  <c r="AI27" i="11" s="1"/>
  <c r="AA49" i="11"/>
  <c r="AH49" i="11"/>
  <c r="AI49" i="11" s="1"/>
  <c r="AC49" i="11"/>
  <c r="AA73" i="11"/>
  <c r="AJ73" i="11" s="1"/>
  <c r="AH73" i="11"/>
  <c r="AI73" i="11" s="1"/>
  <c r="AD118" i="11"/>
  <c r="AD138" i="11"/>
  <c r="AA211" i="11"/>
  <c r="AH211" i="11"/>
  <c r="AI211" i="11" s="1"/>
  <c r="AA69" i="11"/>
  <c r="AB69" i="11" s="1"/>
  <c r="AH69" i="11"/>
  <c r="AI69" i="11" s="1"/>
  <c r="AC69" i="11"/>
  <c r="AD69" i="11" s="1"/>
  <c r="AA164" i="11"/>
  <c r="AH164" i="11"/>
  <c r="AA101" i="11"/>
  <c r="AB101" i="11" s="1"/>
  <c r="AC101" i="11" s="1"/>
  <c r="AD101" i="11" s="1"/>
  <c r="AH101" i="11"/>
  <c r="AI101" i="11" s="1"/>
  <c r="AA147" i="11"/>
  <c r="AJ147" i="11" s="1"/>
  <c r="AH147" i="11"/>
  <c r="AI147" i="11" s="1"/>
  <c r="AA212" i="11"/>
  <c r="AH212" i="11"/>
  <c r="AI212" i="11" s="1"/>
  <c r="AD188" i="11"/>
  <c r="AA148" i="11"/>
  <c r="AH148" i="11"/>
  <c r="AI148" i="11" s="1"/>
  <c r="AA76" i="11"/>
  <c r="AB76" i="11" s="1"/>
  <c r="AC76" i="11" s="1"/>
  <c r="AH76" i="11"/>
  <c r="AI76" i="11" s="1"/>
  <c r="AA201" i="11"/>
  <c r="AB201" i="11" s="1"/>
  <c r="AC201" i="11" s="1"/>
  <c r="AH201" i="11"/>
  <c r="AI201" i="11" s="1"/>
  <c r="AA107" i="11"/>
  <c r="AH107" i="11"/>
  <c r="AI107" i="11" s="1"/>
  <c r="AH182" i="11"/>
  <c r="AI182" i="11" s="1"/>
  <c r="AA98" i="11"/>
  <c r="AJ98" i="11" s="1"/>
  <c r="AH98" i="11"/>
  <c r="AI98" i="11" s="1"/>
  <c r="AH91" i="11"/>
  <c r="AI91" i="11" s="1"/>
  <c r="AH191" i="11"/>
  <c r="AI191" i="11" s="1"/>
  <c r="AH152" i="11"/>
  <c r="AI152" i="11" s="1"/>
  <c r="AH112" i="11"/>
  <c r="AI112" i="11" s="1"/>
  <c r="AH172" i="11"/>
  <c r="AI172" i="11" s="1"/>
  <c r="AH46" i="11"/>
  <c r="AI46" i="11" s="1"/>
  <c r="AA51" i="11"/>
  <c r="AB51" i="11" s="1"/>
  <c r="AC51" i="11" s="1"/>
  <c r="AD51" i="11" s="1"/>
  <c r="AH51" i="11"/>
  <c r="AI51" i="11" s="1"/>
  <c r="AA66" i="11"/>
  <c r="AH66" i="11"/>
  <c r="AI66" i="11" s="1"/>
  <c r="AA77" i="11"/>
  <c r="AJ77" i="11" s="1"/>
  <c r="AH77" i="11"/>
  <c r="AA167" i="11"/>
  <c r="AJ167" i="11" s="1"/>
  <c r="AH167" i="11"/>
  <c r="AI167" i="11" s="1"/>
  <c r="AA64" i="11"/>
  <c r="AJ64" i="11" s="1"/>
  <c r="AH64" i="11"/>
  <c r="AI64" i="11" s="1"/>
  <c r="AA59" i="11"/>
  <c r="AH59" i="11"/>
  <c r="AI59" i="11" s="1"/>
  <c r="AD57" i="11"/>
  <c r="AD215" i="11"/>
  <c r="AA33" i="11"/>
  <c r="AB33" i="11" s="1"/>
  <c r="AC33" i="11" s="1"/>
  <c r="AD33" i="11" s="1"/>
  <c r="AH33" i="11"/>
  <c r="AI33" i="11" s="1"/>
  <c r="AA71" i="11"/>
  <c r="AB71" i="11" s="1"/>
  <c r="AC71" i="11" s="1"/>
  <c r="AD71" i="11" s="1"/>
  <c r="AH71" i="11"/>
  <c r="AI71" i="11" s="1"/>
  <c r="AA67" i="11"/>
  <c r="AB67" i="11" s="1"/>
  <c r="AC67" i="11" s="1"/>
  <c r="AH67" i="11"/>
  <c r="AI67" i="11" s="1"/>
  <c r="AA79" i="11"/>
  <c r="AB79" i="11" s="1"/>
  <c r="AC79" i="11" s="1"/>
  <c r="AD79" i="11" s="1"/>
  <c r="AH79" i="11"/>
  <c r="AI79" i="11" s="1"/>
  <c r="AA130" i="11"/>
  <c r="AB130" i="11" s="1"/>
  <c r="AC130" i="11" s="1"/>
  <c r="AD130" i="11" s="1"/>
  <c r="AH130" i="11"/>
  <c r="AI130" i="11" s="1"/>
  <c r="AA139" i="11"/>
  <c r="AB139" i="11" s="1"/>
  <c r="AC139" i="11" s="1"/>
  <c r="AH139" i="11"/>
  <c r="AI139" i="11" s="1"/>
  <c r="AA216" i="11"/>
  <c r="AB216" i="11" s="1"/>
  <c r="AH216" i="11"/>
  <c r="AI216" i="11" s="1"/>
  <c r="AC216" i="11"/>
  <c r="AD216" i="11" s="1"/>
  <c r="AA70" i="11"/>
  <c r="AJ70" i="11" s="1"/>
  <c r="AH70" i="11"/>
  <c r="AI70" i="11" s="1"/>
  <c r="AA39" i="11"/>
  <c r="AH39" i="11"/>
  <c r="AI39" i="11" s="1"/>
  <c r="AA72" i="11"/>
  <c r="AB72" i="11" s="1"/>
  <c r="AC72" i="11" s="1"/>
  <c r="AD72" i="11" s="1"/>
  <c r="AH72" i="11"/>
  <c r="AI72" i="11" s="1"/>
  <c r="AA21" i="11"/>
  <c r="AB21" i="11" s="1"/>
  <c r="AC21" i="11" s="1"/>
  <c r="AH21" i="11"/>
  <c r="AA103" i="11"/>
  <c r="AB103" i="11" s="1"/>
  <c r="AC103" i="11" s="1"/>
  <c r="AD103" i="11" s="1"/>
  <c r="AH103" i="11"/>
  <c r="AI103" i="11" s="1"/>
  <c r="AD78" i="11"/>
  <c r="AD86" i="11"/>
  <c r="AC35" i="11"/>
  <c r="AD35" i="11" s="1"/>
  <c r="AA140" i="11"/>
  <c r="AJ140" i="11" s="1"/>
  <c r="AH140" i="11"/>
  <c r="AI140" i="11" s="1"/>
  <c r="AA58" i="11"/>
  <c r="AB58" i="11" s="1"/>
  <c r="AH58" i="11"/>
  <c r="AI58" i="11" s="1"/>
  <c r="AC58" i="11"/>
  <c r="AA85" i="11"/>
  <c r="AJ85" i="11" s="1"/>
  <c r="AH85" i="11"/>
  <c r="AI85" i="11" s="1"/>
  <c r="AA142" i="11"/>
  <c r="AH142" i="11"/>
  <c r="AI142" i="11" s="1"/>
  <c r="AA121" i="11"/>
  <c r="AB121" i="11" s="1"/>
  <c r="AC121" i="11" s="1"/>
  <c r="AH121" i="11"/>
  <c r="AI121" i="11" s="1"/>
  <c r="AA155" i="11"/>
  <c r="AH155" i="11"/>
  <c r="AI155" i="11" s="1"/>
  <c r="AA40" i="11"/>
  <c r="AH40" i="11"/>
  <c r="AA144" i="11"/>
  <c r="AJ144" i="11" s="1"/>
  <c r="AH144" i="11"/>
  <c r="AA60" i="11"/>
  <c r="AH60" i="11"/>
  <c r="AI60" i="11" s="1"/>
  <c r="AH176" i="11"/>
  <c r="AI176" i="11" s="1"/>
  <c r="AH202" i="11"/>
  <c r="AI202" i="11" s="1"/>
  <c r="AA116" i="11"/>
  <c r="AH116" i="11"/>
  <c r="AI116" i="11" s="1"/>
  <c r="AA170" i="11"/>
  <c r="AB170" i="11" s="1"/>
  <c r="AC170" i="11" s="1"/>
  <c r="AD170" i="11" s="1"/>
  <c r="AH170" i="11"/>
  <c r="AI170" i="11" s="1"/>
  <c r="AA174" i="11"/>
  <c r="AH174" i="11"/>
  <c r="AI174" i="11" s="1"/>
  <c r="AA198" i="11"/>
  <c r="AJ198" i="11" s="1"/>
  <c r="AH198" i="11"/>
  <c r="AI198" i="11" s="1"/>
  <c r="AA92" i="11"/>
  <c r="AH92" i="11"/>
  <c r="AI92" i="11" s="1"/>
  <c r="AA110" i="11"/>
  <c r="AB110" i="11" s="1"/>
  <c r="AC110" i="11" s="1"/>
  <c r="AD110" i="11" s="1"/>
  <c r="AH110" i="11"/>
  <c r="AI110" i="11" s="1"/>
  <c r="AA23" i="11"/>
  <c r="AB23" i="11" s="1"/>
  <c r="AC23" i="11" s="1"/>
  <c r="AD23" i="11" s="1"/>
  <c r="AH23" i="11"/>
  <c r="AI23" i="11" s="1"/>
  <c r="AA87" i="11"/>
  <c r="AJ87" i="11" s="1"/>
  <c r="AH87" i="11"/>
  <c r="AI87" i="11" s="1"/>
  <c r="AA63" i="11"/>
  <c r="AH63" i="11"/>
  <c r="AI63" i="11" s="1"/>
  <c r="AA209" i="11"/>
  <c r="AB209" i="11" s="1"/>
  <c r="AC209" i="11" s="1"/>
  <c r="AD209" i="11" s="1"/>
  <c r="AH209" i="11"/>
  <c r="AA214" i="11"/>
  <c r="AH214" i="11"/>
  <c r="AI214" i="11" s="1"/>
  <c r="AA127" i="11"/>
  <c r="AH127" i="11"/>
  <c r="AI127" i="11" s="1"/>
  <c r="AA125" i="11"/>
  <c r="AB125" i="11" s="1"/>
  <c r="AH125" i="11"/>
  <c r="AI125" i="11" s="1"/>
  <c r="AC125" i="11"/>
  <c r="AD82" i="11"/>
  <c r="AB29" i="11"/>
  <c r="AC29" i="11" s="1"/>
  <c r="AD29" i="11" s="1"/>
  <c r="AA31" i="11"/>
  <c r="AB31" i="11" s="1"/>
  <c r="AC31" i="11" s="1"/>
  <c r="AD31" i="11" s="1"/>
  <c r="AH31" i="11"/>
  <c r="AI31" i="11" s="1"/>
  <c r="AA93" i="11"/>
  <c r="AJ93" i="11" s="1"/>
  <c r="AH93" i="11"/>
  <c r="AA199" i="11"/>
  <c r="AH199" i="11"/>
  <c r="AI199" i="11" s="1"/>
  <c r="AA153" i="11"/>
  <c r="AJ153" i="11" s="1"/>
  <c r="AH153" i="11"/>
  <c r="AI153" i="11" s="1"/>
  <c r="AA163" i="11"/>
  <c r="AJ163" i="11" s="1"/>
  <c r="AH163" i="11"/>
  <c r="AI163" i="11" s="1"/>
  <c r="AA169" i="11"/>
  <c r="AJ169" i="11" s="1"/>
  <c r="AH169" i="11"/>
  <c r="AI169" i="11" s="1"/>
  <c r="AA160" i="11"/>
  <c r="AH160" i="11"/>
  <c r="AI160" i="11" s="1"/>
  <c r="AC160" i="11"/>
  <c r="AA162" i="11"/>
  <c r="AB162" i="11" s="1"/>
  <c r="AC162" i="11" s="1"/>
  <c r="AH162" i="11"/>
  <c r="AI162" i="11" s="1"/>
  <c r="AA74" i="11"/>
  <c r="AH74" i="11"/>
  <c r="AI74" i="11" s="1"/>
  <c r="AA36" i="11"/>
  <c r="AH36" i="11"/>
  <c r="AI36" i="11" s="1"/>
  <c r="AC36" i="11"/>
  <c r="AA117" i="11"/>
  <c r="AB117" i="11" s="1"/>
  <c r="AC117" i="11" s="1"/>
  <c r="AD117" i="11" s="1"/>
  <c r="AH117" i="11"/>
  <c r="AA165" i="11"/>
  <c r="AH165" i="11"/>
  <c r="AI165" i="11" s="1"/>
  <c r="AA99" i="11"/>
  <c r="AB99" i="11" s="1"/>
  <c r="AC99" i="11" s="1"/>
  <c r="AD99" i="11" s="1"/>
  <c r="AH99" i="11"/>
  <c r="AA88" i="11"/>
  <c r="AJ88" i="11" s="1"/>
  <c r="AH88" i="11"/>
  <c r="AI88" i="11" s="1"/>
  <c r="AA173" i="11"/>
  <c r="AB173" i="11" s="1"/>
  <c r="AC173" i="11" s="1"/>
  <c r="AD173" i="11" s="1"/>
  <c r="AH173" i="11"/>
  <c r="AA120" i="11"/>
  <c r="AB120" i="11" s="1"/>
  <c r="AC120" i="11" s="1"/>
  <c r="AD120" i="11" s="1"/>
  <c r="AH120" i="11"/>
  <c r="AI120" i="11" s="1"/>
  <c r="AA203" i="11"/>
  <c r="AH203" i="11"/>
  <c r="AI203" i="11" s="1"/>
  <c r="AA193" i="11"/>
  <c r="AB193" i="11" s="1"/>
  <c r="AC193" i="11" s="1"/>
  <c r="AD193" i="11" s="1"/>
  <c r="AH193" i="11"/>
  <c r="AI193" i="11" s="1"/>
  <c r="AD134" i="11"/>
  <c r="AH129" i="11"/>
  <c r="AA192" i="11"/>
  <c r="AJ192" i="11" s="1"/>
  <c r="AH192" i="11"/>
  <c r="AI192" i="11" s="1"/>
  <c r="AA136" i="11"/>
  <c r="AH136" i="11"/>
  <c r="AI136" i="11" s="1"/>
  <c r="AA25" i="11"/>
  <c r="AB25" i="11" s="1"/>
  <c r="AC25" i="11" s="1"/>
  <c r="AH25" i="11"/>
  <c r="AI25" i="11" s="1"/>
  <c r="AA166" i="11"/>
  <c r="AB166" i="11" s="1"/>
  <c r="AH166" i="11"/>
  <c r="AI166" i="11" s="1"/>
  <c r="AC166" i="11"/>
  <c r="AD166" i="11" s="1"/>
  <c r="AA137" i="11"/>
  <c r="AB137" i="11" s="1"/>
  <c r="AC137" i="11" s="1"/>
  <c r="AD137" i="11" s="1"/>
  <c r="AH137" i="11"/>
  <c r="AI137" i="11" s="1"/>
  <c r="AD126" i="11"/>
  <c r="AH114" i="11"/>
  <c r="AI114" i="11" s="1"/>
  <c r="AH157" i="11"/>
  <c r="AI157" i="11" s="1"/>
  <c r="AA204" i="11"/>
  <c r="AB204" i="11" s="1"/>
  <c r="AC204" i="11" s="1"/>
  <c r="AD204" i="11" s="1"/>
  <c r="AH204" i="11"/>
  <c r="AI204" i="11" s="1"/>
  <c r="AH183" i="11"/>
  <c r="AH94" i="11"/>
  <c r="AA196" i="11"/>
  <c r="AB196" i="11" s="1"/>
  <c r="AC196" i="11" s="1"/>
  <c r="AD196" i="11" s="1"/>
  <c r="AH196" i="11"/>
  <c r="AI196" i="11" s="1"/>
  <c r="AH179" i="11"/>
  <c r="AI179" i="11" s="1"/>
  <c r="AH102" i="11"/>
  <c r="AI102" i="11" s="1"/>
  <c r="AH194" i="11"/>
  <c r="AH96" i="11"/>
  <c r="AI96" i="11" s="1"/>
  <c r="AA20" i="11"/>
  <c r="AB20" i="11" s="1"/>
  <c r="AH20" i="11"/>
  <c r="AC20" i="11"/>
  <c r="AH104" i="11"/>
  <c r="AI104" i="11" s="1"/>
  <c r="AH34" i="11"/>
  <c r="AD185" i="11"/>
  <c r="AB35" i="11"/>
  <c r="AA56" i="11"/>
  <c r="AJ56" i="11" s="1"/>
  <c r="AH56" i="11"/>
  <c r="AI56" i="11" s="1"/>
  <c r="AA55" i="11"/>
  <c r="AB55" i="11" s="1"/>
  <c r="AH55" i="11"/>
  <c r="AI55" i="11" s="1"/>
  <c r="AC55" i="11"/>
  <c r="AB54" i="11"/>
  <c r="AC54" i="11" s="1"/>
  <c r="AD54" i="11" s="1"/>
  <c r="AH43" i="11"/>
  <c r="AJ185" i="11"/>
  <c r="AD42" i="11"/>
  <c r="AJ55" i="11"/>
  <c r="AJ117" i="11"/>
  <c r="AJ177" i="11"/>
  <c r="AJ126" i="11"/>
  <c r="AJ123" i="11"/>
  <c r="AI134" i="11"/>
  <c r="AJ216" i="11"/>
  <c r="AJ215" i="11"/>
  <c r="AJ128" i="11"/>
  <c r="AJ188" i="11"/>
  <c r="AJ134" i="11"/>
  <c r="AJ213" i="11"/>
  <c r="AJ158" i="11"/>
  <c r="AJ79" i="11"/>
  <c r="AJ186" i="11"/>
  <c r="AJ208" i="11"/>
  <c r="AD168" i="11"/>
  <c r="AJ197" i="11"/>
  <c r="AJ57" i="11"/>
  <c r="AD68" i="11"/>
  <c r="AD50" i="11"/>
  <c r="AI189" i="11"/>
  <c r="AI19" i="11"/>
  <c r="AD201" i="11"/>
  <c r="AJ127" i="11"/>
  <c r="AJ125" i="11"/>
  <c r="AI213" i="11"/>
  <c r="J213" i="11" s="1"/>
  <c r="AI215" i="11"/>
  <c r="AD100" i="11"/>
  <c r="AD178" i="11"/>
  <c r="AD108" i="11"/>
  <c r="AD30" i="11"/>
  <c r="AD62" i="11"/>
  <c r="AD83" i="11"/>
  <c r="AD95" i="11"/>
  <c r="AD65" i="11"/>
  <c r="AD156" i="11"/>
  <c r="AD150" i="11"/>
  <c r="AD109" i="11"/>
  <c r="AD18" i="11"/>
  <c r="AI83" i="11"/>
  <c r="AI99" i="11"/>
  <c r="AI164" i="11"/>
  <c r="AJ206" i="11"/>
  <c r="AJ63" i="11"/>
  <c r="AJ32" i="11"/>
  <c r="AI145" i="11"/>
  <c r="AI208" i="11"/>
  <c r="AJ78" i="11"/>
  <c r="AI128" i="11"/>
  <c r="J128" i="11" s="1"/>
  <c r="AI168" i="11"/>
  <c r="AJ90" i="11"/>
  <c r="AI42" i="11"/>
  <c r="AI18" i="11"/>
  <c r="AI126" i="11"/>
  <c r="AD22" i="11"/>
  <c r="AD132" i="11"/>
  <c r="AD19" i="11"/>
  <c r="AD53" i="11"/>
  <c r="AJ36" i="11"/>
  <c r="AI77" i="11"/>
  <c r="AJ165" i="11"/>
  <c r="AA129" i="11"/>
  <c r="AB129" i="11" s="1"/>
  <c r="AC129" i="11" s="1"/>
  <c r="AA43" i="11"/>
  <c r="AJ43" i="11" s="1"/>
  <c r="AA205" i="11"/>
  <c r="AA105" i="11"/>
  <c r="AA81" i="11"/>
  <c r="AA182" i="11"/>
  <c r="AA91" i="11"/>
  <c r="AB91" i="11" s="1"/>
  <c r="AC91" i="11" s="1"/>
  <c r="AA191" i="11"/>
  <c r="AA152" i="11"/>
  <c r="AA112" i="11"/>
  <c r="AA172" i="11"/>
  <c r="AA46" i="11"/>
  <c r="AJ46" i="11" s="1"/>
  <c r="AI197" i="11"/>
  <c r="AI54" i="11"/>
  <c r="AA154" i="11"/>
  <c r="AA114" i="11"/>
  <c r="AB114" i="11" s="1"/>
  <c r="AC114" i="11" s="1"/>
  <c r="AA157" i="11"/>
  <c r="AB157" i="11" s="1"/>
  <c r="AC157" i="11" s="1"/>
  <c r="AA183" i="11"/>
  <c r="AA94" i="11"/>
  <c r="AB94" i="11" s="1"/>
  <c r="AC94" i="11" s="1"/>
  <c r="AA179" i="11"/>
  <c r="AA102" i="11"/>
  <c r="AB102" i="11" s="1"/>
  <c r="AC102" i="11" s="1"/>
  <c r="AA194" i="11"/>
  <c r="AB194" i="11" s="1"/>
  <c r="AC194" i="11" s="1"/>
  <c r="AA96" i="11"/>
  <c r="AA104" i="11"/>
  <c r="AA34" i="11"/>
  <c r="AJ196" i="11"/>
  <c r="AA175" i="11"/>
  <c r="AA176" i="11"/>
  <c r="AB176" i="11" s="1"/>
  <c r="AC176" i="11" s="1"/>
  <c r="AA184" i="11"/>
  <c r="AA202" i="11"/>
  <c r="AI29" i="11"/>
  <c r="AI159" i="11"/>
  <c r="AI37" i="11"/>
  <c r="AJ162" i="11"/>
  <c r="AJ66" i="11"/>
  <c r="AI35" i="11"/>
  <c r="AI190" i="11"/>
  <c r="AI22" i="11"/>
  <c r="AI100" i="11"/>
  <c r="AI156" i="11"/>
  <c r="AI177" i="11"/>
  <c r="AI129" i="11"/>
  <c r="AI118" i="11"/>
  <c r="AI109" i="11"/>
  <c r="AI65" i="11"/>
  <c r="AI132" i="11"/>
  <c r="AI53" i="11"/>
  <c r="AJ27" i="11"/>
  <c r="AJ92" i="11"/>
  <c r="AJ166" i="11"/>
  <c r="AJ212" i="11"/>
  <c r="AJ135" i="11"/>
  <c r="AJ201" i="11"/>
  <c r="AJ52" i="11"/>
  <c r="AI30" i="11"/>
  <c r="AJ207" i="11"/>
  <c r="AJ142" i="11"/>
  <c r="AJ45" i="11"/>
  <c r="AJ60" i="11"/>
  <c r="AJ47" i="11"/>
  <c r="AJ193" i="11"/>
  <c r="AJ49" i="11"/>
  <c r="AJ190" i="11"/>
  <c r="AJ145" i="11"/>
  <c r="AJ59" i="11"/>
  <c r="AJ136" i="11"/>
  <c r="AJ160" i="11"/>
  <c r="AI178" i="11"/>
  <c r="AI78" i="11"/>
  <c r="AI185" i="11"/>
  <c r="AI138" i="11"/>
  <c r="AI62" i="11"/>
  <c r="AI108" i="11"/>
  <c r="AI95" i="11"/>
  <c r="AJ155" i="11"/>
  <c r="AJ97" i="11"/>
  <c r="AI86" i="11"/>
  <c r="AI105" i="11"/>
  <c r="AI188" i="11"/>
  <c r="AI171" i="11"/>
  <c r="AJ40" i="11"/>
  <c r="AJ115" i="11"/>
  <c r="AJ25" i="11"/>
  <c r="AJ28" i="11"/>
  <c r="AJ217" i="11"/>
  <c r="AJ148" i="11"/>
  <c r="AI50" i="11"/>
  <c r="AI186" i="11"/>
  <c r="AI150" i="11"/>
  <c r="AI124" i="11"/>
  <c r="AI133" i="11"/>
  <c r="AI146" i="11"/>
  <c r="AI111" i="11"/>
  <c r="AI106" i="11"/>
  <c r="AI209" i="11"/>
  <c r="AI57" i="11"/>
  <c r="AI122" i="11"/>
  <c r="AI38" i="11"/>
  <c r="AI180" i="11"/>
  <c r="J180" i="11" s="1"/>
  <c r="AI82" i="11"/>
  <c r="AI123" i="11"/>
  <c r="AI68" i="11"/>
  <c r="AI158" i="11"/>
  <c r="AJ143" i="11"/>
  <c r="AJ58" i="11"/>
  <c r="AJ199" i="11"/>
  <c r="AJ149" i="11"/>
  <c r="AJ33" i="11"/>
  <c r="AJ116" i="11"/>
  <c r="AJ67" i="11"/>
  <c r="AJ48" i="11"/>
  <c r="AJ174" i="11"/>
  <c r="AJ23" i="11"/>
  <c r="AJ211" i="11"/>
  <c r="AJ187" i="11"/>
  <c r="AJ69" i="11"/>
  <c r="AJ44" i="11"/>
  <c r="AJ164" i="11"/>
  <c r="AJ51" i="11"/>
  <c r="AK51" i="11" s="1"/>
  <c r="AJ200" i="11"/>
  <c r="AI43" i="11" l="1"/>
  <c r="AI94" i="11"/>
  <c r="AI34" i="11"/>
  <c r="AI93" i="11"/>
  <c r="K30" i="11"/>
  <c r="AI90" i="11"/>
  <c r="AD125" i="11"/>
  <c r="AD58" i="11"/>
  <c r="AJ181" i="11"/>
  <c r="AJ110" i="11"/>
  <c r="AJ99" i="11"/>
  <c r="AK99" i="11" s="1"/>
  <c r="AL99" i="11" s="1"/>
  <c r="J189" i="11"/>
  <c r="AI173" i="11"/>
  <c r="AI21" i="11"/>
  <c r="J166" i="11"/>
  <c r="AJ139" i="11"/>
  <c r="AJ103" i="11"/>
  <c r="AJ173" i="11"/>
  <c r="J58" i="11"/>
  <c r="K58" i="11"/>
  <c r="K57" i="11"/>
  <c r="J57" i="11"/>
  <c r="AJ120" i="11"/>
  <c r="AK120" i="11" s="1"/>
  <c r="AL120" i="11" s="1"/>
  <c r="I120" i="11" s="1"/>
  <c r="AJ72" i="11"/>
  <c r="AJ71" i="11"/>
  <c r="AJ24" i="11"/>
  <c r="AJ21" i="11"/>
  <c r="AJ41" i="11"/>
  <c r="AJ26" i="11"/>
  <c r="AK26" i="11" s="1"/>
  <c r="AL26" i="11" s="1"/>
  <c r="I26" i="11" s="1"/>
  <c r="AJ37" i="11"/>
  <c r="AK37" i="11" s="1"/>
  <c r="AL37" i="11" s="1"/>
  <c r="I37" i="11" s="1"/>
  <c r="AJ130" i="11"/>
  <c r="AK130" i="11" s="1"/>
  <c r="AL130" i="11" s="1"/>
  <c r="I130" i="11" s="1"/>
  <c r="AJ124" i="11"/>
  <c r="AK124" i="11" s="1"/>
  <c r="AL124" i="11" s="1"/>
  <c r="AI20" i="11"/>
  <c r="AI117" i="11"/>
  <c r="K117" i="11" s="1"/>
  <c r="AJ137" i="11"/>
  <c r="AK137" i="11" s="1"/>
  <c r="AL137" i="11" s="1"/>
  <c r="I137" i="11" s="1"/>
  <c r="AJ121" i="11"/>
  <c r="AJ20" i="11"/>
  <c r="AJ76" i="11"/>
  <c r="AJ195" i="11"/>
  <c r="AD20" i="11"/>
  <c r="AD52" i="11"/>
  <c r="J52" i="11" s="1"/>
  <c r="AD67" i="11"/>
  <c r="J67" i="11" s="1"/>
  <c r="AD76" i="11"/>
  <c r="AD181" i="11"/>
  <c r="K181" i="11" s="1"/>
  <c r="AD24" i="11"/>
  <c r="J24" i="11" s="1"/>
  <c r="AD21" i="11"/>
  <c r="AD207" i="11"/>
  <c r="AD55" i="11"/>
  <c r="K55" i="11" s="1"/>
  <c r="AD25" i="11"/>
  <c r="K25" i="11" s="1"/>
  <c r="AD139" i="11"/>
  <c r="AK139" i="11" s="1"/>
  <c r="AL139" i="11" s="1"/>
  <c r="AK217" i="11"/>
  <c r="AB203" i="11"/>
  <c r="AC203" i="11" s="1"/>
  <c r="AJ203" i="11"/>
  <c r="AB107" i="11"/>
  <c r="AC107" i="11" s="1"/>
  <c r="AD107" i="11" s="1"/>
  <c r="K107" i="11" s="1"/>
  <c r="AJ107" i="11"/>
  <c r="AK107" i="11" s="1"/>
  <c r="AL107" i="11" s="1"/>
  <c r="AJ204" i="11"/>
  <c r="AK204" i="11" s="1"/>
  <c r="AL204" i="11" s="1"/>
  <c r="AB74" i="11"/>
  <c r="AC74" i="11" s="1"/>
  <c r="AD74" i="11" s="1"/>
  <c r="AJ74" i="11"/>
  <c r="AB131" i="11"/>
  <c r="AC131" i="11" s="1"/>
  <c r="AD131" i="11" s="1"/>
  <c r="J131" i="11" s="1"/>
  <c r="AJ131" i="11"/>
  <c r="AB119" i="11"/>
  <c r="AC119" i="11" s="1"/>
  <c r="AD119" i="11" s="1"/>
  <c r="J119" i="11" s="1"/>
  <c r="AJ119" i="11"/>
  <c r="AK119" i="11" s="1"/>
  <c r="AJ31" i="11"/>
  <c r="AJ113" i="11"/>
  <c r="AK113" i="11" s="1"/>
  <c r="AL113" i="11" s="1"/>
  <c r="AJ101" i="11"/>
  <c r="AK101" i="11" s="1"/>
  <c r="AL101" i="11" s="1"/>
  <c r="AK185" i="11"/>
  <c r="AJ209" i="11"/>
  <c r="AK209" i="11" s="1"/>
  <c r="AL209" i="11" s="1"/>
  <c r="AB40" i="11"/>
  <c r="AC40" i="11" s="1"/>
  <c r="AD40" i="11" s="1"/>
  <c r="AI40" i="11"/>
  <c r="AB89" i="11"/>
  <c r="AC89" i="11" s="1"/>
  <c r="AD89" i="11" s="1"/>
  <c r="AJ89" i="11"/>
  <c r="AJ170" i="11"/>
  <c r="AK170" i="11" s="1"/>
  <c r="AL170" i="11" s="1"/>
  <c r="J126" i="11"/>
  <c r="AB214" i="11"/>
  <c r="AC214" i="11" s="1"/>
  <c r="AD214" i="11" s="1"/>
  <c r="J214" i="11" s="1"/>
  <c r="AJ214" i="11"/>
  <c r="AI144" i="11"/>
  <c r="AB39" i="11"/>
  <c r="AC39" i="11" s="1"/>
  <c r="AD39" i="11" s="1"/>
  <c r="K39" i="11" s="1"/>
  <c r="AJ39" i="11"/>
  <c r="AB206" i="11"/>
  <c r="AD206" i="11"/>
  <c r="AK206" i="11" s="1"/>
  <c r="AB171" i="11"/>
  <c r="AC171" i="11" s="1"/>
  <c r="AD171" i="11" s="1"/>
  <c r="K171" i="11" s="1"/>
  <c r="AJ171" i="11"/>
  <c r="AK42" i="11"/>
  <c r="AL42" i="11" s="1"/>
  <c r="I42" i="11" s="1"/>
  <c r="K208" i="11"/>
  <c r="J173" i="11"/>
  <c r="AI28" i="11"/>
  <c r="AI184" i="11"/>
  <c r="AB175" i="11"/>
  <c r="AC175" i="11" s="1"/>
  <c r="AD175" i="11" s="1"/>
  <c r="J175" i="11" s="1"/>
  <c r="AB96" i="11"/>
  <c r="AC96" i="11" s="1"/>
  <c r="AD96" i="11" s="1"/>
  <c r="AB154" i="11"/>
  <c r="AC154" i="11" s="1"/>
  <c r="AD154" i="11" s="1"/>
  <c r="J154" i="11" s="1"/>
  <c r="AB152" i="11"/>
  <c r="AC152" i="11" s="1"/>
  <c r="AD152" i="11" s="1"/>
  <c r="AD162" i="11"/>
  <c r="K162" i="11" s="1"/>
  <c r="AB88" i="11"/>
  <c r="AC88" i="11" s="1"/>
  <c r="AD88" i="11" s="1"/>
  <c r="K88" i="11" s="1"/>
  <c r="AD36" i="11"/>
  <c r="AK36" i="11" s="1"/>
  <c r="AB36" i="11"/>
  <c r="AB169" i="11"/>
  <c r="AC169" i="11" s="1"/>
  <c r="AD169" i="11" s="1"/>
  <c r="K169" i="11" s="1"/>
  <c r="AB93" i="11"/>
  <c r="AC93" i="11" s="1"/>
  <c r="AD93" i="11" s="1"/>
  <c r="AK93" i="11" s="1"/>
  <c r="AB127" i="11"/>
  <c r="AC127" i="11" s="1"/>
  <c r="AD127" i="11" s="1"/>
  <c r="K127" i="11" s="1"/>
  <c r="AB87" i="11"/>
  <c r="AC87" i="11" s="1"/>
  <c r="AD87" i="11" s="1"/>
  <c r="AB198" i="11"/>
  <c r="AC198" i="11" s="1"/>
  <c r="AD198" i="11" s="1"/>
  <c r="K198" i="11" s="1"/>
  <c r="AB60" i="11"/>
  <c r="AC60" i="11" s="1"/>
  <c r="AD60" i="11" s="1"/>
  <c r="AB140" i="11"/>
  <c r="AC140" i="11" s="1"/>
  <c r="AD140" i="11" s="1"/>
  <c r="AB59" i="11"/>
  <c r="AC59" i="11" s="1"/>
  <c r="AD59" i="11" s="1"/>
  <c r="AB66" i="11"/>
  <c r="AC66" i="11" s="1"/>
  <c r="AD66" i="11" s="1"/>
  <c r="AK66" i="11" s="1"/>
  <c r="AB148" i="11"/>
  <c r="AC148" i="11" s="1"/>
  <c r="AD148" i="11" s="1"/>
  <c r="J148" i="11" s="1"/>
  <c r="AB212" i="11"/>
  <c r="AC212" i="11" s="1"/>
  <c r="AD212" i="11" s="1"/>
  <c r="AB73" i="11"/>
  <c r="AC73" i="11" s="1"/>
  <c r="AD73" i="11" s="1"/>
  <c r="K73" i="11" s="1"/>
  <c r="AB84" i="11"/>
  <c r="AC84" i="11" s="1"/>
  <c r="AD84" i="11" s="1"/>
  <c r="K84" i="11" s="1"/>
  <c r="AB161" i="11"/>
  <c r="AC161" i="11" s="1"/>
  <c r="AD161" i="11" s="1"/>
  <c r="K161" i="11" s="1"/>
  <c r="AB122" i="11"/>
  <c r="AC122" i="11" s="1"/>
  <c r="AD122" i="11" s="1"/>
  <c r="AB151" i="11"/>
  <c r="AC151" i="11" s="1"/>
  <c r="AD151" i="11" s="1"/>
  <c r="AK151" i="11" s="1"/>
  <c r="AB141" i="11"/>
  <c r="AC141" i="11" s="1"/>
  <c r="AD141" i="11" s="1"/>
  <c r="AK141" i="11" s="1"/>
  <c r="AB202" i="11"/>
  <c r="AC202" i="11" s="1"/>
  <c r="AD202" i="11" s="1"/>
  <c r="K202" i="11" s="1"/>
  <c r="AB183" i="11"/>
  <c r="AC183" i="11" s="1"/>
  <c r="AD183" i="11" s="1"/>
  <c r="AB46" i="11"/>
  <c r="AC46" i="11" s="1"/>
  <c r="AD46" i="11" s="1"/>
  <c r="AB191" i="11"/>
  <c r="AC191" i="11" s="1"/>
  <c r="AD191" i="11" s="1"/>
  <c r="J191" i="11" s="1"/>
  <c r="AB81" i="11"/>
  <c r="AC81" i="11" s="1"/>
  <c r="AD81" i="11" s="1"/>
  <c r="AD121" i="11"/>
  <c r="AD195" i="11"/>
  <c r="J195" i="11" s="1"/>
  <c r="AD203" i="11"/>
  <c r="J203" i="11" s="1"/>
  <c r="AD160" i="11"/>
  <c r="J160" i="11" s="1"/>
  <c r="AB160" i="11"/>
  <c r="AB199" i="11"/>
  <c r="AC199" i="11" s="1"/>
  <c r="AD199" i="11" s="1"/>
  <c r="J199" i="11" s="1"/>
  <c r="AB63" i="11"/>
  <c r="AC63" i="11" s="1"/>
  <c r="AD63" i="11" s="1"/>
  <c r="AB92" i="11"/>
  <c r="AC92" i="11" s="1"/>
  <c r="AD92" i="11" s="1"/>
  <c r="AB116" i="11"/>
  <c r="AC116" i="11" s="1"/>
  <c r="AD116" i="11" s="1"/>
  <c r="J116" i="11" s="1"/>
  <c r="AB155" i="11"/>
  <c r="AC155" i="11" s="1"/>
  <c r="AD155" i="11" s="1"/>
  <c r="AB77" i="11"/>
  <c r="AC77" i="11" s="1"/>
  <c r="AD77" i="11" s="1"/>
  <c r="AB164" i="11"/>
  <c r="AC164" i="11" s="1"/>
  <c r="AD164" i="11" s="1"/>
  <c r="AK164" i="11" s="1"/>
  <c r="AD44" i="11"/>
  <c r="AB44" i="11"/>
  <c r="AB115" i="11"/>
  <c r="AC115" i="11" s="1"/>
  <c r="AD115" i="11" s="1"/>
  <c r="AK115" i="11" s="1"/>
  <c r="AB200" i="11"/>
  <c r="AC200" i="11" s="1"/>
  <c r="AD200" i="11" s="1"/>
  <c r="AB97" i="11"/>
  <c r="AC97" i="11" s="1"/>
  <c r="AD97" i="11" s="1"/>
  <c r="J97" i="11" s="1"/>
  <c r="AB28" i="11"/>
  <c r="AC28" i="11" s="1"/>
  <c r="AD28" i="11" s="1"/>
  <c r="AB145" i="11"/>
  <c r="AC145" i="11" s="1"/>
  <c r="AD145" i="11" s="1"/>
  <c r="AB184" i="11"/>
  <c r="AC184" i="11" s="1"/>
  <c r="AD184" i="11" s="1"/>
  <c r="J184" i="11" s="1"/>
  <c r="AB34" i="11"/>
  <c r="AC34" i="11" s="1"/>
  <c r="AD34" i="11" s="1"/>
  <c r="AB172" i="11"/>
  <c r="AC172" i="11" s="1"/>
  <c r="AD172" i="11" s="1"/>
  <c r="J172" i="11" s="1"/>
  <c r="AB105" i="11"/>
  <c r="AC105" i="11" s="1"/>
  <c r="AD105" i="11" s="1"/>
  <c r="J105" i="11" s="1"/>
  <c r="AB192" i="11"/>
  <c r="AC192" i="11" s="1"/>
  <c r="AD192" i="11" s="1"/>
  <c r="AK192" i="11" s="1"/>
  <c r="AL192" i="11" s="1"/>
  <c r="AB165" i="11"/>
  <c r="AC165" i="11" s="1"/>
  <c r="AD165" i="11" s="1"/>
  <c r="AB153" i="11"/>
  <c r="AC153" i="11" s="1"/>
  <c r="AD153" i="11" s="1"/>
  <c r="AB85" i="11"/>
  <c r="AC85" i="11" s="1"/>
  <c r="AD85" i="11" s="1"/>
  <c r="K85" i="11" s="1"/>
  <c r="AB70" i="11"/>
  <c r="AC70" i="11" s="1"/>
  <c r="AD70" i="11" s="1"/>
  <c r="AB167" i="11"/>
  <c r="AC167" i="11" s="1"/>
  <c r="AD167" i="11" s="1"/>
  <c r="AB98" i="11"/>
  <c r="AC98" i="11" s="1"/>
  <c r="AD98" i="11" s="1"/>
  <c r="K98" i="11" s="1"/>
  <c r="AB45" i="11"/>
  <c r="AC45" i="11" s="1"/>
  <c r="AD45" i="11" s="1"/>
  <c r="AB75" i="11"/>
  <c r="AC75" i="11" s="1"/>
  <c r="AD75" i="11" s="1"/>
  <c r="AB38" i="11"/>
  <c r="AC38" i="11" s="1"/>
  <c r="AD38" i="11" s="1"/>
  <c r="J38" i="11" s="1"/>
  <c r="AB146" i="11"/>
  <c r="AC146" i="11" s="1"/>
  <c r="AD146" i="11" s="1"/>
  <c r="J146" i="11" s="1"/>
  <c r="AB47" i="11"/>
  <c r="AC47" i="11" s="1"/>
  <c r="AD47" i="11" s="1"/>
  <c r="K47" i="11" s="1"/>
  <c r="AB61" i="11"/>
  <c r="AC61" i="11" s="1"/>
  <c r="AD61" i="11" s="1"/>
  <c r="K61" i="11" s="1"/>
  <c r="AB104" i="11"/>
  <c r="AC104" i="11" s="1"/>
  <c r="AD104" i="11" s="1"/>
  <c r="AB179" i="11"/>
  <c r="AC179" i="11" s="1"/>
  <c r="AD179" i="11" s="1"/>
  <c r="J179" i="11" s="1"/>
  <c r="AB112" i="11"/>
  <c r="AC112" i="11" s="1"/>
  <c r="AD112" i="11" s="1"/>
  <c r="J112" i="11" s="1"/>
  <c r="AB182" i="11"/>
  <c r="AC182" i="11" s="1"/>
  <c r="AD182" i="11" s="1"/>
  <c r="J182" i="11" s="1"/>
  <c r="AB205" i="11"/>
  <c r="AC205" i="11" s="1"/>
  <c r="AD205" i="11" s="1"/>
  <c r="J205" i="11" s="1"/>
  <c r="AB136" i="11"/>
  <c r="AC136" i="11" s="1"/>
  <c r="AD136" i="11" s="1"/>
  <c r="K136" i="11" s="1"/>
  <c r="AB163" i="11"/>
  <c r="AC163" i="11" s="1"/>
  <c r="AD163" i="11" s="1"/>
  <c r="AB174" i="11"/>
  <c r="AC174" i="11" s="1"/>
  <c r="AD174" i="11" s="1"/>
  <c r="K174" i="11" s="1"/>
  <c r="AB144" i="11"/>
  <c r="AC144" i="11" s="1"/>
  <c r="AD144" i="11" s="1"/>
  <c r="K144" i="11" s="1"/>
  <c r="AB142" i="11"/>
  <c r="AC142" i="11" s="1"/>
  <c r="AD142" i="11" s="1"/>
  <c r="K142" i="11" s="1"/>
  <c r="AB64" i="11"/>
  <c r="AC64" i="11" s="1"/>
  <c r="AD64" i="11" s="1"/>
  <c r="AB147" i="11"/>
  <c r="AC147" i="11" s="1"/>
  <c r="AD147" i="11" s="1"/>
  <c r="AB211" i="11"/>
  <c r="AC211" i="11" s="1"/>
  <c r="AD211" i="11" s="1"/>
  <c r="J211" i="11" s="1"/>
  <c r="AD49" i="11"/>
  <c r="K49" i="11" s="1"/>
  <c r="AB49" i="11"/>
  <c r="AB143" i="11"/>
  <c r="AC143" i="11" s="1"/>
  <c r="AD143" i="11" s="1"/>
  <c r="AB210" i="11"/>
  <c r="AC210" i="11" s="1"/>
  <c r="AD210" i="11" s="1"/>
  <c r="K210" i="11" s="1"/>
  <c r="AB48" i="11"/>
  <c r="AC48" i="11" s="1"/>
  <c r="AD48" i="11" s="1"/>
  <c r="AB80" i="11"/>
  <c r="AC80" i="11" s="1"/>
  <c r="AD80" i="11" s="1"/>
  <c r="J80" i="11" s="1"/>
  <c r="AB187" i="11"/>
  <c r="AC187" i="11" s="1"/>
  <c r="AD187" i="11" s="1"/>
  <c r="AB56" i="11"/>
  <c r="AC56" i="11" s="1"/>
  <c r="AD56" i="11" s="1"/>
  <c r="AB43" i="11"/>
  <c r="AC43" i="11" s="1"/>
  <c r="AD43" i="11" s="1"/>
  <c r="J170" i="11"/>
  <c r="J33" i="11"/>
  <c r="K33" i="11"/>
  <c r="J37" i="11"/>
  <c r="K37" i="11"/>
  <c r="J31" i="11"/>
  <c r="K31" i="11"/>
  <c r="J32" i="11"/>
  <c r="K32" i="11"/>
  <c r="J39" i="11"/>
  <c r="K23" i="11"/>
  <c r="J23" i="11"/>
  <c r="K26" i="11"/>
  <c r="J26" i="11"/>
  <c r="K27" i="11"/>
  <c r="J41" i="11"/>
  <c r="K41" i="11"/>
  <c r="K29" i="11"/>
  <c r="J29" i="11"/>
  <c r="J35" i="11"/>
  <c r="K35" i="11"/>
  <c r="J30" i="11"/>
  <c r="J42" i="11"/>
  <c r="K42" i="11"/>
  <c r="AJ205" i="11"/>
  <c r="AK205" i="11" s="1"/>
  <c r="AJ154" i="11"/>
  <c r="K90" i="11"/>
  <c r="AK48" i="11"/>
  <c r="J51" i="11"/>
  <c r="AJ96" i="11"/>
  <c r="AK90" i="11"/>
  <c r="AL90" i="11" s="1"/>
  <c r="I90" i="11" s="1"/>
  <c r="J19" i="11"/>
  <c r="AL51" i="11"/>
  <c r="K217" i="11"/>
  <c r="J107" i="11"/>
  <c r="J74" i="11"/>
  <c r="K79" i="11"/>
  <c r="K119" i="11"/>
  <c r="K130" i="11"/>
  <c r="AK128" i="11"/>
  <c r="AL128" i="11" s="1"/>
  <c r="I128" i="11" s="1"/>
  <c r="AK201" i="11"/>
  <c r="AL201" i="11" s="1"/>
  <c r="I201" i="11" s="1"/>
  <c r="J99" i="11"/>
  <c r="J18" i="11"/>
  <c r="AK134" i="11"/>
  <c r="AL134" i="11" s="1"/>
  <c r="J79" i="11"/>
  <c r="K120" i="11"/>
  <c r="K69" i="11"/>
  <c r="AK173" i="11"/>
  <c r="J134" i="11"/>
  <c r="J21" i="11"/>
  <c r="AK190" i="11"/>
  <c r="AL190" i="11" s="1"/>
  <c r="I190" i="11" s="1"/>
  <c r="J89" i="11"/>
  <c r="K134" i="11"/>
  <c r="AK168" i="11"/>
  <c r="AL168" i="11" s="1"/>
  <c r="AK32" i="11"/>
  <c r="AL32" i="11" s="1"/>
  <c r="I32" i="11" s="1"/>
  <c r="J83" i="11"/>
  <c r="J208" i="11"/>
  <c r="AJ104" i="11"/>
  <c r="K74" i="11"/>
  <c r="K52" i="11"/>
  <c r="K128" i="11"/>
  <c r="AK83" i="11"/>
  <c r="AL83" i="11" s="1"/>
  <c r="AK149" i="11"/>
  <c r="AL149" i="11" s="1"/>
  <c r="I149" i="11" s="1"/>
  <c r="AI183" i="11"/>
  <c r="K124" i="11"/>
  <c r="AK144" i="11"/>
  <c r="K113" i="11"/>
  <c r="AJ182" i="11"/>
  <c r="AK165" i="11"/>
  <c r="J193" i="11"/>
  <c r="AK193" i="11"/>
  <c r="AL193" i="11" s="1"/>
  <c r="AK166" i="11"/>
  <c r="AL166" i="11" s="1"/>
  <c r="I166" i="11" s="1"/>
  <c r="K166" i="11"/>
  <c r="AK186" i="11"/>
  <c r="AL186" i="11" s="1"/>
  <c r="J113" i="11"/>
  <c r="J204" i="11"/>
  <c r="J190" i="11"/>
  <c r="K209" i="11"/>
  <c r="J209" i="11"/>
  <c r="K83" i="11"/>
  <c r="J201" i="11"/>
  <c r="AJ202" i="11"/>
  <c r="AK196" i="11"/>
  <c r="AL196" i="11" s="1"/>
  <c r="AD194" i="11"/>
  <c r="AJ194" i="11"/>
  <c r="AJ183" i="11"/>
  <c r="K18" i="11"/>
  <c r="AJ191" i="11"/>
  <c r="AK18" i="11"/>
  <c r="AL18" i="11" s="1"/>
  <c r="I18" i="11" s="1"/>
  <c r="AP18" i="11" s="1"/>
  <c r="AK207" i="11"/>
  <c r="K215" i="11"/>
  <c r="AK215" i="11"/>
  <c r="AL215" i="11" s="1"/>
  <c r="AV215" i="11" s="1"/>
  <c r="J206" i="11"/>
  <c r="AI194" i="11"/>
  <c r="AK197" i="11"/>
  <c r="AL197" i="11" s="1"/>
  <c r="I197" i="11" s="1"/>
  <c r="K216" i="11"/>
  <c r="J216" i="11"/>
  <c r="AK213" i="11"/>
  <c r="AL213" i="11" s="1"/>
  <c r="AX213" i="11" s="1"/>
  <c r="K189" i="11"/>
  <c r="AK189" i="11"/>
  <c r="AL189" i="11" s="1"/>
  <c r="I189" i="11" s="1"/>
  <c r="J207" i="11"/>
  <c r="K185" i="11"/>
  <c r="AK216" i="11"/>
  <c r="AL216" i="11" s="1"/>
  <c r="AW216" i="11" s="1"/>
  <c r="J185" i="11"/>
  <c r="J217" i="11"/>
  <c r="J186" i="11"/>
  <c r="AK25" i="11"/>
  <c r="AK188" i="11"/>
  <c r="AL188" i="11" s="1"/>
  <c r="I188" i="11" s="1"/>
  <c r="AL185" i="11"/>
  <c r="AJ184" i="11"/>
  <c r="AJ34" i="11"/>
  <c r="K205" i="11"/>
  <c r="AK208" i="11"/>
  <c r="AL208" i="11" s="1"/>
  <c r="AT208" i="11" s="1"/>
  <c r="J181" i="11"/>
  <c r="J101" i="11"/>
  <c r="J196" i="11"/>
  <c r="AK79" i="11"/>
  <c r="AL79" i="11" s="1"/>
  <c r="J197" i="11"/>
  <c r="J215" i="11"/>
  <c r="J188" i="11"/>
  <c r="K204" i="11"/>
  <c r="K190" i="11"/>
  <c r="K207" i="11"/>
  <c r="K213" i="11"/>
  <c r="K197" i="11"/>
  <c r="K201" i="11"/>
  <c r="K186" i="11"/>
  <c r="AL217" i="11"/>
  <c r="AP217" i="11" s="1"/>
  <c r="K191" i="11"/>
  <c r="K99" i="11"/>
  <c r="K196" i="11"/>
  <c r="K193" i="11"/>
  <c r="K214" i="11"/>
  <c r="K188" i="11"/>
  <c r="AK98" i="11"/>
  <c r="J55" i="11"/>
  <c r="K51" i="11"/>
  <c r="K19" i="11"/>
  <c r="AK80" i="11"/>
  <c r="AK58" i="11"/>
  <c r="AK125" i="11"/>
  <c r="AL125" i="11" s="1"/>
  <c r="AK31" i="11"/>
  <c r="AL31" i="11" s="1"/>
  <c r="I31" i="11" s="1"/>
  <c r="AK47" i="11"/>
  <c r="AJ105" i="11"/>
  <c r="J47" i="11"/>
  <c r="J69" i="11"/>
  <c r="AJ152" i="11"/>
  <c r="K173" i="11"/>
  <c r="AK117" i="11"/>
  <c r="AL117" i="11" s="1"/>
  <c r="AK19" i="11"/>
  <c r="AL19" i="11" s="1"/>
  <c r="K101" i="11"/>
  <c r="K168" i="11"/>
  <c r="J168" i="11"/>
  <c r="AK69" i="11"/>
  <c r="AL69" i="11" s="1"/>
  <c r="AJ81" i="11"/>
  <c r="AJ112" i="11"/>
  <c r="AK112" i="11" s="1"/>
  <c r="AK27" i="11"/>
  <c r="AL27" i="11" s="1"/>
  <c r="AJ172" i="11"/>
  <c r="K160" i="11"/>
  <c r="K118" i="11"/>
  <c r="AK118" i="11"/>
  <c r="AL118" i="11" s="1"/>
  <c r="J118" i="11"/>
  <c r="K177" i="11"/>
  <c r="AK177" i="11"/>
  <c r="AL177" i="11" s="1"/>
  <c r="J177" i="11"/>
  <c r="AD157" i="11"/>
  <c r="AJ157" i="11"/>
  <c r="AD91" i="11"/>
  <c r="AJ91" i="11"/>
  <c r="J165" i="11"/>
  <c r="K165" i="11"/>
  <c r="AK158" i="11"/>
  <c r="AL158" i="11" s="1"/>
  <c r="K158" i="11"/>
  <c r="J158" i="11"/>
  <c r="AK110" i="11"/>
  <c r="AL110" i="11" s="1"/>
  <c r="K110" i="11"/>
  <c r="J110" i="11"/>
  <c r="K86" i="11"/>
  <c r="AK86" i="11"/>
  <c r="AL86" i="11" s="1"/>
  <c r="I86" i="11" s="1"/>
  <c r="J86" i="11"/>
  <c r="AK95" i="11"/>
  <c r="AL95" i="11" s="1"/>
  <c r="K95" i="11"/>
  <c r="J95" i="11"/>
  <c r="AK23" i="11"/>
  <c r="AL23" i="11" s="1"/>
  <c r="I23" i="11" s="1"/>
  <c r="J103" i="11"/>
  <c r="K103" i="11"/>
  <c r="AK103" i="11"/>
  <c r="AL103" i="11" s="1"/>
  <c r="I103" i="11" s="1"/>
  <c r="AD94" i="11"/>
  <c r="AJ94" i="11"/>
  <c r="AD129" i="11"/>
  <c r="AJ129" i="11"/>
  <c r="AK88" i="11"/>
  <c r="J88" i="11"/>
  <c r="K135" i="11"/>
  <c r="K106" i="11"/>
  <c r="AK106" i="11"/>
  <c r="AL106" i="11" s="1"/>
  <c r="J106" i="11"/>
  <c r="J46" i="11"/>
  <c r="AK46" i="11"/>
  <c r="J133" i="11"/>
  <c r="AK133" i="11"/>
  <c r="AL133" i="11" s="1"/>
  <c r="K133" i="11"/>
  <c r="AK150" i="11"/>
  <c r="AL150" i="11" s="1"/>
  <c r="J150" i="11"/>
  <c r="K150" i="11"/>
  <c r="AD176" i="11"/>
  <c r="AJ176" i="11"/>
  <c r="AD102" i="11"/>
  <c r="AJ102" i="11"/>
  <c r="AK135" i="11"/>
  <c r="AL135" i="11" s="1"/>
  <c r="J135" i="11"/>
  <c r="J125" i="11"/>
  <c r="K125" i="11"/>
  <c r="J121" i="11"/>
  <c r="AK126" i="11"/>
  <c r="AL126" i="11" s="1"/>
  <c r="K126" i="11"/>
  <c r="J123" i="11"/>
  <c r="K123" i="11"/>
  <c r="AK123" i="11"/>
  <c r="AL123" i="11" s="1"/>
  <c r="K108" i="11"/>
  <c r="J108" i="11"/>
  <c r="AK108" i="11"/>
  <c r="AL108" i="11" s="1"/>
  <c r="K178" i="11"/>
  <c r="AK178" i="11"/>
  <c r="AL178" i="11" s="1"/>
  <c r="I178" i="11" s="1"/>
  <c r="J178" i="11"/>
  <c r="AK132" i="11"/>
  <c r="AL132" i="11" s="1"/>
  <c r="K156" i="11"/>
  <c r="J156" i="11"/>
  <c r="AK156" i="11"/>
  <c r="AL156" i="11" s="1"/>
  <c r="K159" i="11"/>
  <c r="J159" i="11"/>
  <c r="AK159" i="11"/>
  <c r="AL159" i="11" s="1"/>
  <c r="AJ179" i="11"/>
  <c r="K112" i="11"/>
  <c r="K105" i="11"/>
  <c r="J124" i="11"/>
  <c r="J151" i="11"/>
  <c r="J90" i="11"/>
  <c r="K146" i="11"/>
  <c r="J132" i="11"/>
  <c r="K132" i="11"/>
  <c r="J130" i="11"/>
  <c r="J137" i="11"/>
  <c r="K137" i="11"/>
  <c r="K109" i="11"/>
  <c r="AK109" i="11"/>
  <c r="AL109" i="11" s="1"/>
  <c r="I109" i="11" s="1"/>
  <c r="J109" i="11"/>
  <c r="K179" i="11"/>
  <c r="AD114" i="11"/>
  <c r="AJ114" i="11"/>
  <c r="K97" i="11"/>
  <c r="K149" i="11"/>
  <c r="K138" i="11"/>
  <c r="J138" i="11"/>
  <c r="AK138" i="11"/>
  <c r="AL138" i="11" s="1"/>
  <c r="AK180" i="11"/>
  <c r="AL180" i="11" s="1"/>
  <c r="K111" i="11"/>
  <c r="J111" i="11"/>
  <c r="AK111" i="11"/>
  <c r="AL111" i="11" s="1"/>
  <c r="K100" i="11"/>
  <c r="AK100" i="11"/>
  <c r="AL100" i="11" s="1"/>
  <c r="J100" i="11"/>
  <c r="J120" i="11"/>
  <c r="K170" i="11"/>
  <c r="J144" i="11"/>
  <c r="J115" i="11"/>
  <c r="K180" i="11"/>
  <c r="AJ175" i="11"/>
  <c r="AK175" i="11" s="1"/>
  <c r="J53" i="11"/>
  <c r="AK53" i="11"/>
  <c r="AL53" i="11" s="1"/>
  <c r="I53" i="11" s="1"/>
  <c r="K53" i="11"/>
  <c r="J82" i="11"/>
  <c r="AK82" i="11"/>
  <c r="AL82" i="11" s="1"/>
  <c r="I82" i="11" s="1"/>
  <c r="K82" i="11"/>
  <c r="J71" i="11"/>
  <c r="AK71" i="11"/>
  <c r="AL71" i="11" s="1"/>
  <c r="I71" i="11" s="1"/>
  <c r="J54" i="11"/>
  <c r="K54" i="11"/>
  <c r="AK54" i="11"/>
  <c r="AL54" i="11" s="1"/>
  <c r="AK72" i="11"/>
  <c r="AL72" i="11" s="1"/>
  <c r="I72" i="11" s="1"/>
  <c r="K72" i="11"/>
  <c r="AK49" i="11"/>
  <c r="J66" i="11"/>
  <c r="K66" i="11"/>
  <c r="J50" i="11"/>
  <c r="K50" i="11"/>
  <c r="AK50" i="11"/>
  <c r="AL50" i="11" s="1"/>
  <c r="I50" i="11" s="1"/>
  <c r="K21" i="11"/>
  <c r="AK41" i="11"/>
  <c r="AL41" i="11" s="1"/>
  <c r="I41" i="11" s="1"/>
  <c r="AK33" i="11"/>
  <c r="AL33" i="11" s="1"/>
  <c r="I33" i="11" s="1"/>
  <c r="J72" i="11"/>
  <c r="AK68" i="11"/>
  <c r="AL68" i="11" s="1"/>
  <c r="I68" i="11" s="1"/>
  <c r="K68" i="11"/>
  <c r="AK57" i="11"/>
  <c r="AL57" i="11" s="1"/>
  <c r="I57" i="11" s="1"/>
  <c r="J76" i="11"/>
  <c r="J49" i="11"/>
  <c r="J62" i="11"/>
  <c r="AK62" i="11"/>
  <c r="AL62" i="11" s="1"/>
  <c r="I62" i="11" s="1"/>
  <c r="K62" i="11"/>
  <c r="J78" i="11"/>
  <c r="K78" i="11"/>
  <c r="AK78" i="11"/>
  <c r="AL78" i="11" s="1"/>
  <c r="AK30" i="11"/>
  <c r="AL30" i="11" s="1"/>
  <c r="I30" i="11" s="1"/>
  <c r="K71" i="11"/>
  <c r="AK35" i="11"/>
  <c r="AL35" i="11" s="1"/>
  <c r="I35" i="11" s="1"/>
  <c r="K44" i="11"/>
  <c r="AK55" i="11"/>
  <c r="AK29" i="11"/>
  <c r="AL29" i="11" s="1"/>
  <c r="I29" i="11" s="1"/>
  <c r="J65" i="11"/>
  <c r="AK65" i="11"/>
  <c r="AL65" i="11" s="1"/>
  <c r="I65" i="11" s="1"/>
  <c r="K65" i="11"/>
  <c r="AK67" i="11"/>
  <c r="AL67" i="11" s="1"/>
  <c r="I67" i="11" s="1"/>
  <c r="K67" i="11"/>
  <c r="J22" i="11"/>
  <c r="K22" i="11"/>
  <c r="AK22" i="11"/>
  <c r="AL22" i="11" s="1"/>
  <c r="K46" i="11"/>
  <c r="J20" i="11"/>
  <c r="J68" i="11"/>
  <c r="AL58" i="11" l="1"/>
  <c r="AL93" i="11"/>
  <c r="K45" i="11"/>
  <c r="J45" i="11"/>
  <c r="AK45" i="11"/>
  <c r="AL45" i="11" s="1"/>
  <c r="K48" i="11"/>
  <c r="J48" i="11"/>
  <c r="AK76" i="11"/>
  <c r="AL76" i="11" s="1"/>
  <c r="AK21" i="11"/>
  <c r="AK52" i="11"/>
  <c r="I19" i="11"/>
  <c r="AR19" i="11" s="1"/>
  <c r="AK39" i="11"/>
  <c r="AK44" i="11"/>
  <c r="AL44" i="11" s="1"/>
  <c r="I27" i="11"/>
  <c r="AW27" i="11" s="1"/>
  <c r="AK96" i="11"/>
  <c r="J44" i="11"/>
  <c r="AL21" i="11"/>
  <c r="I21" i="11" s="1"/>
  <c r="AL173" i="11"/>
  <c r="AL144" i="11"/>
  <c r="AL119" i="11"/>
  <c r="AL80" i="11"/>
  <c r="AL98" i="11"/>
  <c r="AL25" i="11"/>
  <c r="I25" i="11" s="1"/>
  <c r="AY25" i="11" s="1"/>
  <c r="I99" i="11"/>
  <c r="AT99" i="11" s="1"/>
  <c r="AK92" i="11"/>
  <c r="AL92" i="11" s="1"/>
  <c r="K92" i="11"/>
  <c r="J92" i="11"/>
  <c r="I139" i="11"/>
  <c r="K155" i="11"/>
  <c r="J155" i="11"/>
  <c r="J34" i="11"/>
  <c r="K34" i="11"/>
  <c r="I119" i="11"/>
  <c r="AU119" i="11" s="1"/>
  <c r="I93" i="11"/>
  <c r="AY93" i="11" s="1"/>
  <c r="I159" i="11"/>
  <c r="AW159" i="11" s="1"/>
  <c r="I135" i="11"/>
  <c r="AR135" i="11" s="1"/>
  <c r="I117" i="11"/>
  <c r="AV117" i="11" s="1"/>
  <c r="I185" i="11"/>
  <c r="AV185" i="11" s="1"/>
  <c r="I186" i="11"/>
  <c r="I22" i="11"/>
  <c r="I78" i="11"/>
  <c r="K76" i="11"/>
  <c r="K154" i="11"/>
  <c r="I150" i="11"/>
  <c r="AK34" i="11"/>
  <c r="AL34" i="11" s="1"/>
  <c r="I34" i="11" s="1"/>
  <c r="K195" i="11"/>
  <c r="K115" i="11"/>
  <c r="K80" i="11"/>
  <c r="I54" i="11"/>
  <c r="I111" i="11"/>
  <c r="AR111" i="11" s="1"/>
  <c r="AK38" i="11"/>
  <c r="AL38" i="11" s="1"/>
  <c r="I38" i="11" s="1"/>
  <c r="J139" i="11"/>
  <c r="I100" i="11"/>
  <c r="AW100" i="11" s="1"/>
  <c r="I180" i="11"/>
  <c r="I156" i="11"/>
  <c r="AX156" i="11" s="1"/>
  <c r="I123" i="11"/>
  <c r="AV126" i="11"/>
  <c r="I126" i="11"/>
  <c r="I133" i="11"/>
  <c r="J117" i="11"/>
  <c r="AP158" i="11"/>
  <c r="I158" i="11"/>
  <c r="I177" i="11"/>
  <c r="AU177" i="11" s="1"/>
  <c r="K151" i="11"/>
  <c r="I79" i="11"/>
  <c r="AW79" i="11" s="1"/>
  <c r="AK195" i="11"/>
  <c r="AL195" i="11" s="1"/>
  <c r="K199" i="11"/>
  <c r="I193" i="11"/>
  <c r="K139" i="11"/>
  <c r="I83" i="11"/>
  <c r="AV83" i="11" s="1"/>
  <c r="I168" i="11"/>
  <c r="AV168" i="11" s="1"/>
  <c r="AK131" i="11"/>
  <c r="AL131" i="11" s="1"/>
  <c r="J36" i="11"/>
  <c r="I192" i="11"/>
  <c r="AP192" i="11" s="1"/>
  <c r="I170" i="11"/>
  <c r="J98" i="11"/>
  <c r="I113" i="11"/>
  <c r="AW113" i="11" s="1"/>
  <c r="I204" i="11"/>
  <c r="AW204" i="11" s="1"/>
  <c r="K20" i="11"/>
  <c r="I124" i="11"/>
  <c r="AU124" i="11" s="1"/>
  <c r="I138" i="11"/>
  <c r="I110" i="11"/>
  <c r="AR110" i="11" s="1"/>
  <c r="I80" i="11"/>
  <c r="AQ80" i="11" s="1"/>
  <c r="I98" i="11"/>
  <c r="AW98" i="11" s="1"/>
  <c r="I173" i="11"/>
  <c r="I134" i="11"/>
  <c r="AQ134" i="11" s="1"/>
  <c r="K38" i="11"/>
  <c r="K36" i="11"/>
  <c r="I107" i="11"/>
  <c r="AU107" i="11" s="1"/>
  <c r="J85" i="11"/>
  <c r="AW106" i="11"/>
  <c r="I106" i="11"/>
  <c r="K131" i="11"/>
  <c r="J60" i="11"/>
  <c r="K60" i="11"/>
  <c r="I132" i="11"/>
  <c r="AS132" i="11" s="1"/>
  <c r="I108" i="11"/>
  <c r="AV108" i="11" s="1"/>
  <c r="I95" i="11"/>
  <c r="AQ95" i="11" s="1"/>
  <c r="I118" i="11"/>
  <c r="I69" i="11"/>
  <c r="AQ69" i="11" s="1"/>
  <c r="I125" i="11"/>
  <c r="J164" i="11"/>
  <c r="I196" i="11"/>
  <c r="I144" i="11"/>
  <c r="J28" i="11"/>
  <c r="K40" i="11"/>
  <c r="I101" i="11"/>
  <c r="AK20" i="11"/>
  <c r="AL20" i="11" s="1"/>
  <c r="I20" i="11" s="1"/>
  <c r="I51" i="11"/>
  <c r="AU51" i="11" s="1"/>
  <c r="I58" i="11"/>
  <c r="AW58" i="11" s="1"/>
  <c r="J59" i="11"/>
  <c r="K59" i="11"/>
  <c r="AK104" i="11"/>
  <c r="AL104" i="11" s="1"/>
  <c r="I104" i="11" s="1"/>
  <c r="AS104" i="11" s="1"/>
  <c r="K104" i="11"/>
  <c r="J104" i="11"/>
  <c r="K167" i="11"/>
  <c r="J167" i="11"/>
  <c r="AK167" i="11"/>
  <c r="AL167" i="11" s="1"/>
  <c r="I167" i="11" s="1"/>
  <c r="J145" i="11"/>
  <c r="K145" i="11"/>
  <c r="AK145" i="11"/>
  <c r="AL145" i="11" s="1"/>
  <c r="J152" i="11"/>
  <c r="K152" i="11"/>
  <c r="AV42" i="11"/>
  <c r="AT42" i="11"/>
  <c r="AK162" i="11"/>
  <c r="AL162" i="11" s="1"/>
  <c r="AK142" i="11"/>
  <c r="AL142" i="11" s="1"/>
  <c r="I142" i="11" s="1"/>
  <c r="AT142" i="11" s="1"/>
  <c r="AK105" i="11"/>
  <c r="AK155" i="11"/>
  <c r="AL155" i="11" s="1"/>
  <c r="I155" i="11" s="1"/>
  <c r="K24" i="11"/>
  <c r="AK24" i="11"/>
  <c r="AL24" i="11" s="1"/>
  <c r="K172" i="11"/>
  <c r="AK181" i="11"/>
  <c r="AL181" i="11" s="1"/>
  <c r="AK179" i="11"/>
  <c r="AL179" i="11" s="1"/>
  <c r="AK85" i="11"/>
  <c r="AL85" i="11" s="1"/>
  <c r="I85" i="11" s="1"/>
  <c r="AK172" i="11"/>
  <c r="AL172" i="11" s="1"/>
  <c r="AL47" i="11"/>
  <c r="K206" i="11"/>
  <c r="K203" i="11"/>
  <c r="AK199" i="11"/>
  <c r="AK214" i="11"/>
  <c r="K164" i="11"/>
  <c r="AK203" i="11"/>
  <c r="AL203" i="11" s="1"/>
  <c r="I203" i="11" s="1"/>
  <c r="J96" i="11"/>
  <c r="AK152" i="11"/>
  <c r="AL52" i="11"/>
  <c r="K184" i="11"/>
  <c r="AK202" i="11"/>
  <c r="J25" i="11"/>
  <c r="K96" i="11"/>
  <c r="AK97" i="11"/>
  <c r="AL97" i="11" s="1"/>
  <c r="I97" i="11" s="1"/>
  <c r="J162" i="11"/>
  <c r="AK161" i="11"/>
  <c r="AL161" i="11" s="1"/>
  <c r="I161" i="11" s="1"/>
  <c r="AK74" i="11"/>
  <c r="AL74" i="11" s="1"/>
  <c r="AL165" i="11"/>
  <c r="I165" i="11" s="1"/>
  <c r="AU165" i="11" s="1"/>
  <c r="AL112" i="11"/>
  <c r="AL48" i="11"/>
  <c r="I48" i="11" s="1"/>
  <c r="AL205" i="11"/>
  <c r="I205" i="11" s="1"/>
  <c r="AL55" i="11"/>
  <c r="AL207" i="11"/>
  <c r="AL214" i="11"/>
  <c r="AL96" i="11"/>
  <c r="AL175" i="11"/>
  <c r="AL115" i="11"/>
  <c r="AL152" i="11"/>
  <c r="I152" i="11" s="1"/>
  <c r="AL105" i="11"/>
  <c r="AL199" i="11"/>
  <c r="I199" i="11" s="1"/>
  <c r="AL206" i="11"/>
  <c r="I206" i="11" s="1"/>
  <c r="AL39" i="11"/>
  <c r="J63" i="11"/>
  <c r="AK63" i="11"/>
  <c r="AL63" i="11" s="1"/>
  <c r="I63" i="11" s="1"/>
  <c r="AP63" i="11" s="1"/>
  <c r="K63" i="11"/>
  <c r="K81" i="11"/>
  <c r="J81" i="11"/>
  <c r="K122" i="11"/>
  <c r="J122" i="11"/>
  <c r="AK73" i="11"/>
  <c r="AL73" i="11" s="1"/>
  <c r="J73" i="11"/>
  <c r="K140" i="11"/>
  <c r="J140" i="11"/>
  <c r="AK140" i="11"/>
  <c r="AL140" i="11" s="1"/>
  <c r="K87" i="11"/>
  <c r="AK87" i="11"/>
  <c r="AL87" i="11" s="1"/>
  <c r="I87" i="11" s="1"/>
  <c r="AP87" i="11" s="1"/>
  <c r="J87" i="11"/>
  <c r="AK146" i="11"/>
  <c r="AL146" i="11" s="1"/>
  <c r="J142" i="11"/>
  <c r="J187" i="11"/>
  <c r="AK187" i="11"/>
  <c r="AL187" i="11" s="1"/>
  <c r="I187" i="11" s="1"/>
  <c r="K187" i="11"/>
  <c r="J210" i="11"/>
  <c r="AK210" i="11"/>
  <c r="AL210" i="11" s="1"/>
  <c r="AK211" i="11"/>
  <c r="AL211" i="11" s="1"/>
  <c r="AX211" i="11" s="1"/>
  <c r="K211" i="11"/>
  <c r="J61" i="11"/>
  <c r="AK61" i="11"/>
  <c r="AL61" i="11" s="1"/>
  <c r="I61" i="11" s="1"/>
  <c r="K70" i="11"/>
  <c r="J70" i="11"/>
  <c r="AK70" i="11"/>
  <c r="AL70" i="11" s="1"/>
  <c r="K116" i="11"/>
  <c r="AK116" i="11"/>
  <c r="AL116" i="11" s="1"/>
  <c r="J141" i="11"/>
  <c r="K141" i="11"/>
  <c r="AK60" i="11"/>
  <c r="AL60" i="11" s="1"/>
  <c r="J169" i="11"/>
  <c r="AK169" i="11"/>
  <c r="AL169" i="11" s="1"/>
  <c r="I169" i="11" s="1"/>
  <c r="K64" i="11"/>
  <c r="J64" i="11"/>
  <c r="K163" i="11"/>
  <c r="AK163" i="11"/>
  <c r="AL163" i="11" s="1"/>
  <c r="I163" i="11" s="1"/>
  <c r="J75" i="11"/>
  <c r="AK75" i="11"/>
  <c r="AL75" i="11" s="1"/>
  <c r="J192" i="11"/>
  <c r="K192" i="11"/>
  <c r="K200" i="11"/>
  <c r="J200" i="11"/>
  <c r="AK200" i="11"/>
  <c r="AL200" i="11" s="1"/>
  <c r="K121" i="11"/>
  <c r="AK121" i="11"/>
  <c r="AL121" i="11" s="1"/>
  <c r="I121" i="11" s="1"/>
  <c r="AK148" i="11"/>
  <c r="AL148" i="11" s="1"/>
  <c r="I148" i="11" s="1"/>
  <c r="K148" i="11"/>
  <c r="J198" i="11"/>
  <c r="AK198" i="11"/>
  <c r="AL198" i="11" s="1"/>
  <c r="I198" i="11" s="1"/>
  <c r="J93" i="11"/>
  <c r="K93" i="11"/>
  <c r="J84" i="11"/>
  <c r="AK84" i="11"/>
  <c r="AL84" i="11" s="1"/>
  <c r="AK136" i="11"/>
  <c r="AL136" i="11" s="1"/>
  <c r="J136" i="11"/>
  <c r="K153" i="11"/>
  <c r="J153" i="11"/>
  <c r="AK64" i="11"/>
  <c r="AL64" i="11" s="1"/>
  <c r="K75" i="11"/>
  <c r="K175" i="11"/>
  <c r="AK153" i="11"/>
  <c r="AL153" i="11" s="1"/>
  <c r="J202" i="11"/>
  <c r="K182" i="11"/>
  <c r="AK122" i="11"/>
  <c r="AL122" i="11" s="1"/>
  <c r="I122" i="11" s="1"/>
  <c r="K143" i="11"/>
  <c r="AK143" i="11"/>
  <c r="AL143" i="11" s="1"/>
  <c r="J143" i="11"/>
  <c r="K147" i="11"/>
  <c r="AK147" i="11"/>
  <c r="AL147" i="11" s="1"/>
  <c r="I147" i="11" s="1"/>
  <c r="J174" i="11"/>
  <c r="AK174" i="11"/>
  <c r="AL174" i="11" s="1"/>
  <c r="K77" i="11"/>
  <c r="AK77" i="11"/>
  <c r="AL77" i="11" s="1"/>
  <c r="J77" i="11"/>
  <c r="K212" i="11"/>
  <c r="J212" i="11"/>
  <c r="AK212" i="11"/>
  <c r="AL212" i="11" s="1"/>
  <c r="AK59" i="11"/>
  <c r="AL59" i="11" s="1"/>
  <c r="AK127" i="11"/>
  <c r="AL127" i="11" s="1"/>
  <c r="J127" i="11"/>
  <c r="AK28" i="11"/>
  <c r="AL28" i="11" s="1"/>
  <c r="AK89" i="11"/>
  <c r="AL89" i="11" s="1"/>
  <c r="K89" i="11"/>
  <c r="AK40" i="11"/>
  <c r="AL40" i="11" s="1"/>
  <c r="J40" i="11"/>
  <c r="J147" i="11"/>
  <c r="J163" i="11"/>
  <c r="J161" i="11"/>
  <c r="AK191" i="11"/>
  <c r="AL191" i="11" s="1"/>
  <c r="I191" i="11" s="1"/>
  <c r="AL49" i="11"/>
  <c r="J171" i="11"/>
  <c r="AK171" i="11"/>
  <c r="AL171" i="11" s="1"/>
  <c r="AR113" i="11"/>
  <c r="AK81" i="11"/>
  <c r="AL81" i="11" s="1"/>
  <c r="AK184" i="11"/>
  <c r="AL184" i="11" s="1"/>
  <c r="AK160" i="11"/>
  <c r="AL160" i="11" s="1"/>
  <c r="K183" i="11"/>
  <c r="AK154" i="11"/>
  <c r="AL154" i="11" s="1"/>
  <c r="I154" i="11" s="1"/>
  <c r="K28" i="11"/>
  <c r="AK182" i="11"/>
  <c r="AL182" i="11" s="1"/>
  <c r="I182" i="11" s="1"/>
  <c r="AL164" i="11"/>
  <c r="AL66" i="11"/>
  <c r="AL151" i="11"/>
  <c r="AL36" i="11"/>
  <c r="I36" i="11" s="1"/>
  <c r="AL46" i="11"/>
  <c r="AL88" i="11"/>
  <c r="AL141" i="11"/>
  <c r="AL202" i="11"/>
  <c r="I202" i="11" s="1"/>
  <c r="K56" i="11"/>
  <c r="J56" i="11"/>
  <c r="AK56" i="11"/>
  <c r="AL56" i="11" s="1"/>
  <c r="J43" i="11"/>
  <c r="K43" i="11"/>
  <c r="AK43" i="11"/>
  <c r="AL43" i="11" s="1"/>
  <c r="AX113" i="11"/>
  <c r="AV113" i="11"/>
  <c r="AT210" i="11"/>
  <c r="AP210" i="11"/>
  <c r="AQ210" i="11"/>
  <c r="AU134" i="11"/>
  <c r="AS42" i="11"/>
  <c r="AV193" i="11"/>
  <c r="AQ110" i="11"/>
  <c r="AU42" i="11"/>
  <c r="AW90" i="11"/>
  <c r="AU90" i="11"/>
  <c r="AY42" i="11"/>
  <c r="AP42" i="11"/>
  <c r="AP113" i="11"/>
  <c r="AY113" i="11"/>
  <c r="AU69" i="11"/>
  <c r="AQ42" i="11"/>
  <c r="AX42" i="11"/>
  <c r="AY99" i="11"/>
  <c r="AT113" i="11"/>
  <c r="AS192" i="11"/>
  <c r="AV192" i="11"/>
  <c r="AW192" i="11"/>
  <c r="AR42" i="11"/>
  <c r="AW42" i="11"/>
  <c r="AV23" i="11"/>
  <c r="AQ26" i="11"/>
  <c r="AU29" i="11"/>
  <c r="AP37" i="11"/>
  <c r="AQ31" i="11"/>
  <c r="AQ166" i="11"/>
  <c r="AY166" i="11"/>
  <c r="AW155" i="11"/>
  <c r="AS90" i="11"/>
  <c r="AT90" i="11"/>
  <c r="AU27" i="11"/>
  <c r="AP90" i="11"/>
  <c r="AU99" i="11"/>
  <c r="AX90" i="11"/>
  <c r="AV90" i="11"/>
  <c r="AR90" i="11"/>
  <c r="AR99" i="11"/>
  <c r="AW18" i="11"/>
  <c r="AP27" i="11"/>
  <c r="AQ90" i="11"/>
  <c r="AY90" i="11"/>
  <c r="AV132" i="11"/>
  <c r="AQ186" i="11"/>
  <c r="AT213" i="11"/>
  <c r="AX18" i="11"/>
  <c r="AX159" i="11"/>
  <c r="AW83" i="11"/>
  <c r="AQ101" i="11"/>
  <c r="AU18" i="11"/>
  <c r="AY186" i="11"/>
  <c r="AV186" i="11"/>
  <c r="AP101" i="11"/>
  <c r="AT217" i="11"/>
  <c r="AQ177" i="11"/>
  <c r="AW110" i="11"/>
  <c r="AP134" i="11"/>
  <c r="AT177" i="11"/>
  <c r="AQ211" i="11"/>
  <c r="AV27" i="11"/>
  <c r="AS134" i="11"/>
  <c r="AT156" i="11"/>
  <c r="AQ113" i="11"/>
  <c r="AS113" i="11"/>
  <c r="AS217" i="11"/>
  <c r="AX134" i="11"/>
  <c r="AY51" i="11"/>
  <c r="AU113" i="11"/>
  <c r="AR201" i="11"/>
  <c r="AY201" i="11"/>
  <c r="AW201" i="11"/>
  <c r="AQ201" i="11"/>
  <c r="AU201" i="11"/>
  <c r="AS25" i="11"/>
  <c r="AU189" i="11"/>
  <c r="AY189" i="11"/>
  <c r="AP189" i="11"/>
  <c r="AS189" i="11"/>
  <c r="AR189" i="11"/>
  <c r="AV189" i="11"/>
  <c r="AT189" i="11"/>
  <c r="AX189" i="11"/>
  <c r="AQ189" i="11"/>
  <c r="AW189" i="11"/>
  <c r="AR32" i="11"/>
  <c r="AX32" i="11"/>
  <c r="AV128" i="11"/>
  <c r="AY128" i="11"/>
  <c r="AQ128" i="11"/>
  <c r="AU128" i="11"/>
  <c r="AP128" i="11"/>
  <c r="AW128" i="11"/>
  <c r="AT128" i="11"/>
  <c r="AR128" i="11"/>
  <c r="AS128" i="11"/>
  <c r="AX128" i="11"/>
  <c r="AX193" i="11"/>
  <c r="AW111" i="11"/>
  <c r="AQ132" i="11"/>
  <c r="AR213" i="11"/>
  <c r="AY159" i="11"/>
  <c r="AW208" i="11"/>
  <c r="AU166" i="11"/>
  <c r="AR166" i="11"/>
  <c r="AV134" i="11"/>
  <c r="AT134" i="11"/>
  <c r="AW134" i="11"/>
  <c r="AS159" i="11"/>
  <c r="AQ168" i="11"/>
  <c r="AV166" i="11"/>
  <c r="AY117" i="11"/>
  <c r="AP124" i="11"/>
  <c r="AU117" i="11"/>
  <c r="AP132" i="11"/>
  <c r="AW166" i="11"/>
  <c r="AU193" i="11"/>
  <c r="AY134" i="11"/>
  <c r="AR134" i="11"/>
  <c r="AR159" i="11"/>
  <c r="J183" i="11"/>
  <c r="AK183" i="11"/>
  <c r="AL183" i="11" s="1"/>
  <c r="AV190" i="11"/>
  <c r="AU190" i="11"/>
  <c r="AW190" i="11"/>
  <c r="AQ190" i="11"/>
  <c r="AS190" i="11"/>
  <c r="AR190" i="11"/>
  <c r="AU188" i="11"/>
  <c r="AW188" i="11"/>
  <c r="AR188" i="11"/>
  <c r="AT211" i="11"/>
  <c r="AU168" i="11"/>
  <c r="AR168" i="11"/>
  <c r="AR217" i="11"/>
  <c r="AQ117" i="11"/>
  <c r="AR207" i="11"/>
  <c r="AU98" i="11"/>
  <c r="AW32" i="11"/>
  <c r="AR211" i="11"/>
  <c r="AY213" i="11"/>
  <c r="AR69" i="11"/>
  <c r="AV169" i="11"/>
  <c r="AQ107" i="11"/>
  <c r="AW168" i="11"/>
  <c r="AS99" i="11"/>
  <c r="AX208" i="11"/>
  <c r="AU208" i="11"/>
  <c r="AP168" i="11"/>
  <c r="AQ207" i="11"/>
  <c r="AP32" i="11"/>
  <c r="AX69" i="11"/>
  <c r="AP208" i="11"/>
  <c r="AX217" i="11"/>
  <c r="AU217" i="11"/>
  <c r="AU216" i="11"/>
  <c r="AP117" i="11"/>
  <c r="AY98" i="11"/>
  <c r="AX168" i="11"/>
  <c r="AT168" i="11"/>
  <c r="AW99" i="11"/>
  <c r="AR208" i="11"/>
  <c r="AV208" i="11"/>
  <c r="AR197" i="11"/>
  <c r="AQ197" i="11"/>
  <c r="AY197" i="11"/>
  <c r="AR154" i="11"/>
  <c r="AY193" i="11"/>
  <c r="AS216" i="11"/>
  <c r="AQ100" i="11"/>
  <c r="AY32" i="11"/>
  <c r="AT32" i="11"/>
  <c r="AS213" i="11"/>
  <c r="AS196" i="11"/>
  <c r="AY196" i="11"/>
  <c r="AP188" i="11"/>
  <c r="AV99" i="11"/>
  <c r="AX99" i="11"/>
  <c r="AV154" i="11"/>
  <c r="AW207" i="11"/>
  <c r="AT107" i="11"/>
  <c r="AV188" i="11"/>
  <c r="AK157" i="11"/>
  <c r="AL157" i="11" s="1"/>
  <c r="I157" i="11" s="1"/>
  <c r="AQ99" i="11"/>
  <c r="AP99" i="11"/>
  <c r="AY215" i="11"/>
  <c r="AR215" i="11"/>
  <c r="AU215" i="11"/>
  <c r="AS215" i="11"/>
  <c r="AT215" i="11"/>
  <c r="AW215" i="11"/>
  <c r="AT120" i="11"/>
  <c r="AU120" i="11"/>
  <c r="AU130" i="11"/>
  <c r="AX130" i="11"/>
  <c r="AT69" i="11"/>
  <c r="AS69" i="11"/>
  <c r="AY69" i="11"/>
  <c r="AW69" i="11"/>
  <c r="AP69" i="11"/>
  <c r="AX197" i="11"/>
  <c r="AS197" i="11"/>
  <c r="AP197" i="11"/>
  <c r="AV197" i="11"/>
  <c r="AT197" i="11"/>
  <c r="AV18" i="11"/>
  <c r="AQ18" i="11"/>
  <c r="AR18" i="11"/>
  <c r="AS18" i="11"/>
  <c r="AT18" i="11"/>
  <c r="AP216" i="11"/>
  <c r="AT216" i="11"/>
  <c r="AR216" i="11"/>
  <c r="AX117" i="11"/>
  <c r="AT100" i="11"/>
  <c r="AV100" i="11"/>
  <c r="AP186" i="11"/>
  <c r="AW197" i="11"/>
  <c r="AU197" i="11"/>
  <c r="AV69" i="11"/>
  <c r="AQ215" i="11"/>
  <c r="AY18" i="11"/>
  <c r="AW22" i="11"/>
  <c r="AX158" i="11"/>
  <c r="AV32" i="11"/>
  <c r="AQ32" i="11"/>
  <c r="AS32" i="11"/>
  <c r="AU32" i="11"/>
  <c r="AT188" i="11"/>
  <c r="AS188" i="11"/>
  <c r="AQ188" i="11"/>
  <c r="AY188" i="11"/>
  <c r="AX188" i="11"/>
  <c r="AV213" i="11"/>
  <c r="AW213" i="11"/>
  <c r="AU213" i="11"/>
  <c r="AP213" i="11"/>
  <c r="AQ213" i="11"/>
  <c r="AK194" i="11"/>
  <c r="AL194" i="11" s="1"/>
  <c r="I194" i="11" s="1"/>
  <c r="AT196" i="11"/>
  <c r="AU196" i="11"/>
  <c r="AT62" i="11"/>
  <c r="AU62" i="11"/>
  <c r="AR62" i="11"/>
  <c r="AP25" i="11"/>
  <c r="AX25" i="11"/>
  <c r="AQ185" i="11"/>
  <c r="K194" i="11"/>
  <c r="J194" i="11"/>
  <c r="AY216" i="11"/>
  <c r="AQ216" i="11"/>
  <c r="AX216" i="11"/>
  <c r="AU185" i="11"/>
  <c r="AP215" i="11"/>
  <c r="AQ62" i="11"/>
  <c r="AV156" i="11"/>
  <c r="AU156" i="11"/>
  <c r="AU178" i="11"/>
  <c r="AY178" i="11"/>
  <c r="AV216" i="11"/>
  <c r="AX126" i="11"/>
  <c r="AQ178" i="11"/>
  <c r="AX215" i="11"/>
  <c r="AS130" i="11"/>
  <c r="AR120" i="11"/>
  <c r="AR25" i="11"/>
  <c r="AT144" i="11"/>
  <c r="AQ27" i="11"/>
  <c r="AR27" i="11"/>
  <c r="AS201" i="11"/>
  <c r="AV201" i="11"/>
  <c r="AX201" i="11"/>
  <c r="AT201" i="11"/>
  <c r="AP201" i="11"/>
  <c r="AK129" i="11"/>
  <c r="AL129" i="11" s="1"/>
  <c r="I129" i="11" s="1"/>
  <c r="AK91" i="11"/>
  <c r="AL91" i="11" s="1"/>
  <c r="I91" i="11" s="1"/>
  <c r="AY208" i="11"/>
  <c r="AQ208" i="11"/>
  <c r="AS208" i="11"/>
  <c r="AP137" i="11"/>
  <c r="AQ137" i="11"/>
  <c r="AW137" i="11"/>
  <c r="AT137" i="11"/>
  <c r="AS137" i="11"/>
  <c r="AY137" i="11"/>
  <c r="AV137" i="11"/>
  <c r="AX137" i="11"/>
  <c r="AR137" i="11"/>
  <c r="AU137" i="11"/>
  <c r="AS166" i="11"/>
  <c r="AP166" i="11"/>
  <c r="AX166" i="11"/>
  <c r="AY217" i="11"/>
  <c r="AQ217" i="11"/>
  <c r="AV217" i="11"/>
  <c r="AR117" i="11"/>
  <c r="AT117" i="11"/>
  <c r="AX132" i="11"/>
  <c r="AY132" i="11"/>
  <c r="AV110" i="11"/>
  <c r="AR98" i="11"/>
  <c r="AP190" i="11"/>
  <c r="AY190" i="11"/>
  <c r="AV107" i="11"/>
  <c r="AR158" i="11"/>
  <c r="AP159" i="11"/>
  <c r="AT166" i="11"/>
  <c r="AW217" i="11"/>
  <c r="AW117" i="11"/>
  <c r="AS117" i="11"/>
  <c r="AR132" i="11"/>
  <c r="AT98" i="11"/>
  <c r="AX190" i="11"/>
  <c r="AT190" i="11"/>
  <c r="AX107" i="11"/>
  <c r="AY119" i="11"/>
  <c r="AV159" i="11"/>
  <c r="AV109" i="11"/>
  <c r="AT109" i="11"/>
  <c r="AU109" i="11"/>
  <c r="AQ109" i="11"/>
  <c r="AS109" i="11"/>
  <c r="AS86" i="11"/>
  <c r="AR86" i="11"/>
  <c r="AR80" i="11"/>
  <c r="AX41" i="11"/>
  <c r="AY41" i="11"/>
  <c r="AV19" i="11"/>
  <c r="AT111" i="11"/>
  <c r="AV111" i="11"/>
  <c r="AQ111" i="11"/>
  <c r="AY111" i="11"/>
  <c r="AP111" i="11"/>
  <c r="AX119" i="11"/>
  <c r="AR119" i="11"/>
  <c r="AV119" i="11"/>
  <c r="AQ106" i="11"/>
  <c r="AY106" i="11"/>
  <c r="AX111" i="11"/>
  <c r="AQ54" i="11"/>
  <c r="AR156" i="11"/>
  <c r="AP156" i="11"/>
  <c r="AY156" i="11"/>
  <c r="AQ156" i="11"/>
  <c r="AW156" i="11"/>
  <c r="AS178" i="11"/>
  <c r="AT178" i="11"/>
  <c r="AW178" i="11"/>
  <c r="AP178" i="11"/>
  <c r="AY126" i="11"/>
  <c r="AT126" i="11"/>
  <c r="AK102" i="11"/>
  <c r="AL102" i="11" s="1"/>
  <c r="AS111" i="11"/>
  <c r="AU111" i="11"/>
  <c r="AS126" i="11"/>
  <c r="AX178" i="11"/>
  <c r="AS156" i="11"/>
  <c r="AS119" i="11"/>
  <c r="AX100" i="11"/>
  <c r="AP100" i="11"/>
  <c r="AR100" i="11"/>
  <c r="AU100" i="11"/>
  <c r="AS100" i="11"/>
  <c r="AY130" i="11"/>
  <c r="AP130" i="11"/>
  <c r="AX108" i="11"/>
  <c r="AT108" i="11"/>
  <c r="AY144" i="11"/>
  <c r="AW95" i="11"/>
  <c r="AY110" i="11"/>
  <c r="AS110" i="11"/>
  <c r="AU110" i="11"/>
  <c r="AP110" i="11"/>
  <c r="AT158" i="11"/>
  <c r="AS158" i="11"/>
  <c r="AQ158" i="11"/>
  <c r="AY107" i="11"/>
  <c r="AP107" i="11"/>
  <c r="AR107" i="11"/>
  <c r="AW107" i="11"/>
  <c r="AS107" i="11"/>
  <c r="AV98" i="11"/>
  <c r="AX98" i="11"/>
  <c r="AS98" i="11"/>
  <c r="AP98" i="11"/>
  <c r="AQ98" i="11"/>
  <c r="AY205" i="11"/>
  <c r="AW205" i="11"/>
  <c r="AS205" i="11"/>
  <c r="AQ205" i="11"/>
  <c r="AU21" i="11"/>
  <c r="AQ21" i="11"/>
  <c r="AR21" i="11"/>
  <c r="AV72" i="11"/>
  <c r="AP72" i="11"/>
  <c r="AS170" i="11"/>
  <c r="AV170" i="11"/>
  <c r="AQ135" i="11"/>
  <c r="AS135" i="11"/>
  <c r="AT72" i="11"/>
  <c r="AR78" i="11"/>
  <c r="AS138" i="11"/>
  <c r="AR178" i="11"/>
  <c r="AV178" i="11"/>
  <c r="AP106" i="11"/>
  <c r="AU106" i="11"/>
  <c r="AT106" i="11"/>
  <c r="AS106" i="11"/>
  <c r="AR106" i="11"/>
  <c r="AV106" i="11"/>
  <c r="AX106" i="11"/>
  <c r="AP139" i="11"/>
  <c r="AY139" i="11"/>
  <c r="AS150" i="11"/>
  <c r="AT150" i="11"/>
  <c r="AQ150" i="11"/>
  <c r="AR72" i="11"/>
  <c r="AX139" i="11"/>
  <c r="AW125" i="11"/>
  <c r="AW130" i="11"/>
  <c r="AT130" i="11"/>
  <c r="AR130" i="11"/>
  <c r="AV130" i="11"/>
  <c r="AQ130" i="11"/>
  <c r="AW132" i="11"/>
  <c r="AT132" i="11"/>
  <c r="AU132" i="11"/>
  <c r="AX124" i="11"/>
  <c r="AY124" i="11"/>
  <c r="AT124" i="11"/>
  <c r="AQ124" i="11"/>
  <c r="AW124" i="11"/>
  <c r="AV124" i="11"/>
  <c r="AS124" i="11"/>
  <c r="AR124" i="11"/>
  <c r="AV133" i="11"/>
  <c r="AY133" i="11"/>
  <c r="AQ133" i="11"/>
  <c r="AR95" i="11"/>
  <c r="AY95" i="11"/>
  <c r="AU86" i="11"/>
  <c r="AT86" i="11"/>
  <c r="AQ86" i="11"/>
  <c r="AW86" i="11"/>
  <c r="AY86" i="11"/>
  <c r="AP86" i="11"/>
  <c r="AX86" i="11"/>
  <c r="AV86" i="11"/>
  <c r="AX110" i="11"/>
  <c r="AT110" i="11"/>
  <c r="AP118" i="11"/>
  <c r="AY180" i="11"/>
  <c r="AT135" i="11"/>
  <c r="AY21" i="11"/>
  <c r="AQ170" i="11"/>
  <c r="AP41" i="11"/>
  <c r="AV41" i="11"/>
  <c r="AW41" i="11"/>
  <c r="AR41" i="11"/>
  <c r="AU41" i="11"/>
  <c r="AQ41" i="11"/>
  <c r="AT41" i="11"/>
  <c r="AS41" i="11"/>
  <c r="AP120" i="11"/>
  <c r="AY120" i="11"/>
  <c r="AX120" i="11"/>
  <c r="AV120" i="11"/>
  <c r="AQ120" i="11"/>
  <c r="AW120" i="11"/>
  <c r="AS120" i="11"/>
  <c r="K91" i="11"/>
  <c r="J91" i="11"/>
  <c r="J114" i="11"/>
  <c r="K114" i="11"/>
  <c r="AK114" i="11"/>
  <c r="AL114" i="11" s="1"/>
  <c r="I114" i="11" s="1"/>
  <c r="AP109" i="11"/>
  <c r="AX109" i="11"/>
  <c r="AW109" i="11"/>
  <c r="J176" i="11"/>
  <c r="K176" i="11"/>
  <c r="K94" i="11"/>
  <c r="J94" i="11"/>
  <c r="AK176" i="11"/>
  <c r="AL176" i="11" s="1"/>
  <c r="I176" i="11" s="1"/>
  <c r="AT159" i="11"/>
  <c r="AQ159" i="11"/>
  <c r="AU159" i="11"/>
  <c r="K157" i="11"/>
  <c r="J157" i="11"/>
  <c r="AY22" i="11"/>
  <c r="AX62" i="11"/>
  <c r="AW62" i="11"/>
  <c r="AY109" i="11"/>
  <c r="AR109" i="11"/>
  <c r="J102" i="11"/>
  <c r="K102" i="11"/>
  <c r="AK94" i="11"/>
  <c r="AL94" i="11" s="1"/>
  <c r="I94" i="11" s="1"/>
  <c r="J129" i="11"/>
  <c r="K129" i="11"/>
  <c r="AT35" i="11"/>
  <c r="AV35" i="11"/>
  <c r="AR35" i="11"/>
  <c r="AY35" i="11"/>
  <c r="AX35" i="11"/>
  <c r="AP35" i="11"/>
  <c r="AW35" i="11"/>
  <c r="AQ35" i="11"/>
  <c r="AS35" i="11"/>
  <c r="AU35" i="11"/>
  <c r="AQ33" i="11"/>
  <c r="AS33" i="11"/>
  <c r="AX33" i="11"/>
  <c r="AR33" i="11"/>
  <c r="AV33" i="11"/>
  <c r="AP33" i="11"/>
  <c r="AU33" i="11"/>
  <c r="AT33" i="11"/>
  <c r="AW33" i="11"/>
  <c r="AY33" i="11"/>
  <c r="AT202" i="11"/>
  <c r="AQ202" i="11"/>
  <c r="AY202" i="11"/>
  <c r="AR202" i="11"/>
  <c r="AP202" i="11"/>
  <c r="AV125" i="11"/>
  <c r="AX78" i="11"/>
  <c r="AV21" i="11"/>
  <c r="AS21" i="11"/>
  <c r="AX125" i="11"/>
  <c r="AX54" i="11"/>
  <c r="AR22" i="11"/>
  <c r="AT22" i="11"/>
  <c r="AQ78" i="11"/>
  <c r="AW78" i="11"/>
  <c r="AU72" i="11"/>
  <c r="AY72" i="11"/>
  <c r="AS152" i="11"/>
  <c r="AR152" i="11"/>
  <c r="AP62" i="11"/>
  <c r="AY62" i="11"/>
  <c r="AV62" i="11"/>
  <c r="AP21" i="11"/>
  <c r="AT21" i="11"/>
  <c r="AQ53" i="11"/>
  <c r="AX53" i="11"/>
  <c r="AR53" i="11"/>
  <c r="AW53" i="11"/>
  <c r="AV53" i="11"/>
  <c r="AS53" i="11"/>
  <c r="AP53" i="11"/>
  <c r="AY53" i="11"/>
  <c r="AT53" i="11"/>
  <c r="AU53" i="11"/>
  <c r="AX191" i="11"/>
  <c r="AS72" i="11"/>
  <c r="AW72" i="11"/>
  <c r="AX72" i="11"/>
  <c r="AX21" i="11"/>
  <c r="AR67" i="11"/>
  <c r="AP67" i="11"/>
  <c r="AU67" i="11"/>
  <c r="AV67" i="11"/>
  <c r="AS67" i="11"/>
  <c r="AY67" i="11"/>
  <c r="AQ67" i="11"/>
  <c r="AX67" i="11"/>
  <c r="AT67" i="11"/>
  <c r="AW67" i="11"/>
  <c r="AV149" i="11"/>
  <c r="AS149" i="11"/>
  <c r="AY149" i="11"/>
  <c r="AR149" i="11"/>
  <c r="AU149" i="11"/>
  <c r="AP149" i="11"/>
  <c r="AW149" i="11"/>
  <c r="AQ149" i="11"/>
  <c r="AT149" i="11"/>
  <c r="AX149" i="11"/>
  <c r="AQ72" i="11"/>
  <c r="AQ152" i="11"/>
  <c r="AS62" i="11"/>
  <c r="AW21" i="11"/>
  <c r="AY104" i="11"/>
  <c r="AT104" i="11"/>
  <c r="AR104" i="11"/>
  <c r="AV104" i="11"/>
  <c r="AU104" i="11"/>
  <c r="AQ65" i="11"/>
  <c r="AY65" i="11"/>
  <c r="AX65" i="11"/>
  <c r="AR65" i="11"/>
  <c r="AU65" i="11"/>
  <c r="AS65" i="11"/>
  <c r="AT65" i="11"/>
  <c r="AV65" i="11"/>
  <c r="AW65" i="11"/>
  <c r="AP65" i="11"/>
  <c r="AT68" i="11"/>
  <c r="AW68" i="11"/>
  <c r="AV68" i="11"/>
  <c r="AS68" i="11"/>
  <c r="AY68" i="11"/>
  <c r="AR68" i="11"/>
  <c r="AQ68" i="11"/>
  <c r="AP68" i="11"/>
  <c r="AX68" i="11"/>
  <c r="AU68" i="11"/>
  <c r="AQ214" i="11"/>
  <c r="AP214" i="11"/>
  <c r="AS214" i="11"/>
  <c r="AY214" i="11"/>
  <c r="AU214" i="11"/>
  <c r="AV214" i="11"/>
  <c r="AX214" i="11"/>
  <c r="AR214" i="11"/>
  <c r="AT214" i="11"/>
  <c r="AW214" i="11"/>
  <c r="AT71" i="11"/>
  <c r="AS71" i="11"/>
  <c r="AV71" i="11"/>
  <c r="AR71" i="11"/>
  <c r="AU71" i="11"/>
  <c r="AX71" i="11"/>
  <c r="AP71" i="11"/>
  <c r="AW71" i="11"/>
  <c r="AY71" i="11"/>
  <c r="AQ71" i="11"/>
  <c r="AY199" i="11"/>
  <c r="AR57" i="11"/>
  <c r="AS57" i="11"/>
  <c r="AT57" i="11"/>
  <c r="AQ57" i="11"/>
  <c r="AW57" i="11"/>
  <c r="AV57" i="11"/>
  <c r="AY57" i="11"/>
  <c r="AP57" i="11"/>
  <c r="AU57" i="11"/>
  <c r="AX57" i="11"/>
  <c r="AP212" i="11"/>
  <c r="AX212" i="11"/>
  <c r="AT212" i="11"/>
  <c r="AQ212" i="11"/>
  <c r="AV212" i="11"/>
  <c r="AR212" i="11"/>
  <c r="AY212" i="11"/>
  <c r="AW212" i="11"/>
  <c r="AS212" i="11"/>
  <c r="AU212" i="11"/>
  <c r="AW30" i="11"/>
  <c r="AU30" i="11"/>
  <c r="AV30" i="11"/>
  <c r="AT30" i="11"/>
  <c r="AY30" i="11"/>
  <c r="AP30" i="11"/>
  <c r="AX30" i="11"/>
  <c r="AR30" i="11"/>
  <c r="AQ30" i="11"/>
  <c r="AS30" i="11"/>
  <c r="AP182" i="11"/>
  <c r="AX182" i="11"/>
  <c r="AW38" i="11"/>
  <c r="AU38" i="11"/>
  <c r="AT38" i="11"/>
  <c r="AR38" i="11"/>
  <c r="AX38" i="11"/>
  <c r="AV38" i="11"/>
  <c r="AY38" i="11"/>
  <c r="AQ38" i="11"/>
  <c r="AP38" i="11"/>
  <c r="AS38" i="11"/>
  <c r="AR103" i="11"/>
  <c r="AV103" i="11"/>
  <c r="AT103" i="11"/>
  <c r="AU103" i="11"/>
  <c r="AY103" i="11"/>
  <c r="AW103" i="11"/>
  <c r="AQ103" i="11"/>
  <c r="AP103" i="11"/>
  <c r="AS103" i="11"/>
  <c r="AX103" i="11"/>
  <c r="AS209" i="11"/>
  <c r="AR209" i="11"/>
  <c r="AP209" i="11"/>
  <c r="AT209" i="11"/>
  <c r="AW209" i="11"/>
  <c r="AX209" i="11"/>
  <c r="AU209" i="11"/>
  <c r="AQ209" i="11"/>
  <c r="AY209" i="11"/>
  <c r="AV209" i="11"/>
  <c r="AU82" i="11"/>
  <c r="AW82" i="11"/>
  <c r="AP82" i="11"/>
  <c r="AR82" i="11"/>
  <c r="AT82" i="11"/>
  <c r="AY82" i="11"/>
  <c r="AQ82" i="11"/>
  <c r="AV82" i="11"/>
  <c r="AS82" i="11"/>
  <c r="AX82" i="11"/>
  <c r="AY20" i="11"/>
  <c r="AV20" i="11"/>
  <c r="AS20" i="11"/>
  <c r="AR20" i="11"/>
  <c r="AT20" i="11"/>
  <c r="AX20" i="11"/>
  <c r="AP20" i="11"/>
  <c r="AU20" i="11"/>
  <c r="AW20" i="11"/>
  <c r="AQ20" i="11"/>
  <c r="AX206" i="11"/>
  <c r="AR206" i="11"/>
  <c r="AX34" i="11"/>
  <c r="AR34" i="11"/>
  <c r="AY50" i="11"/>
  <c r="AR50" i="11"/>
  <c r="AW50" i="11"/>
  <c r="AV50" i="11"/>
  <c r="AX50" i="11"/>
  <c r="AS50" i="11"/>
  <c r="AU50" i="11"/>
  <c r="AT50" i="11"/>
  <c r="AQ50" i="11"/>
  <c r="AP50" i="11"/>
  <c r="AS95" i="11" l="1"/>
  <c r="AU95" i="11"/>
  <c r="AU19" i="11"/>
  <c r="AT19" i="11"/>
  <c r="AT27" i="11"/>
  <c r="AY19" i="11"/>
  <c r="AX27" i="11"/>
  <c r="AX83" i="11"/>
  <c r="AU83" i="11"/>
  <c r="AY27" i="11"/>
  <c r="AP19" i="11"/>
  <c r="AV95" i="11"/>
  <c r="AW19" i="11"/>
  <c r="AS27" i="11"/>
  <c r="AU93" i="11"/>
  <c r="AX19" i="11"/>
  <c r="AQ19" i="11"/>
  <c r="AS83" i="11"/>
  <c r="AY83" i="11"/>
  <c r="AR83" i="11"/>
  <c r="AP95" i="11"/>
  <c r="AT95" i="11"/>
  <c r="AX95" i="11"/>
  <c r="AS19" i="11"/>
  <c r="AZ19" i="11" s="1"/>
  <c r="AY100" i="11"/>
  <c r="AT83" i="11"/>
  <c r="AP83" i="11"/>
  <c r="AQ83" i="11"/>
  <c r="AZ83" i="11" s="1"/>
  <c r="I44" i="11"/>
  <c r="I45" i="11"/>
  <c r="I39" i="11"/>
  <c r="I52" i="11"/>
  <c r="AS52" i="11" s="1"/>
  <c r="I43" i="11"/>
  <c r="AW43" i="11" s="1"/>
  <c r="I47" i="11"/>
  <c r="I49" i="11"/>
  <c r="AU49" i="11" s="1"/>
  <c r="I46" i="11"/>
  <c r="AR46" i="11" s="1"/>
  <c r="AS108" i="11"/>
  <c r="AX154" i="11"/>
  <c r="AP154" i="11"/>
  <c r="AW61" i="11"/>
  <c r="AX61" i="11"/>
  <c r="AP199" i="11"/>
  <c r="AT199" i="11"/>
  <c r="AS118" i="11"/>
  <c r="AT118" i="11"/>
  <c r="AY118" i="11"/>
  <c r="AP173" i="11"/>
  <c r="AR173" i="11"/>
  <c r="AP180" i="11"/>
  <c r="AQ180" i="11"/>
  <c r="AR180" i="11"/>
  <c r="AV180" i="11"/>
  <c r="AQ79" i="11"/>
  <c r="AV173" i="11"/>
  <c r="AY101" i="11"/>
  <c r="AV101" i="11"/>
  <c r="AW101" i="11"/>
  <c r="AT101" i="11"/>
  <c r="AX101" i="11"/>
  <c r="AR101" i="11"/>
  <c r="AU144" i="11"/>
  <c r="AV144" i="11"/>
  <c r="AR144" i="11"/>
  <c r="AQ144" i="11"/>
  <c r="AW144" i="11"/>
  <c r="AY125" i="11"/>
  <c r="AR125" i="11"/>
  <c r="AP125" i="11"/>
  <c r="AW118" i="11"/>
  <c r="AQ173" i="11"/>
  <c r="AX170" i="11"/>
  <c r="AW170" i="11"/>
  <c r="AU170" i="11"/>
  <c r="AY170" i="11"/>
  <c r="AP170" i="11"/>
  <c r="AU54" i="11"/>
  <c r="AT54" i="11"/>
  <c r="AS54" i="11"/>
  <c r="AW54" i="11"/>
  <c r="AW34" i="11"/>
  <c r="AY34" i="11"/>
  <c r="AP34" i="11"/>
  <c r="AU34" i="11"/>
  <c r="AS34" i="11"/>
  <c r="AQ34" i="11"/>
  <c r="AY78" i="11"/>
  <c r="AS78" i="11"/>
  <c r="AU78" i="11"/>
  <c r="AZ78" i="11" s="1"/>
  <c r="AP78" i="11"/>
  <c r="AT78" i="11"/>
  <c r="AS93" i="11"/>
  <c r="AQ93" i="11"/>
  <c r="AR93" i="11"/>
  <c r="AT63" i="11"/>
  <c r="AT34" i="11"/>
  <c r="AV54" i="11"/>
  <c r="AQ125" i="11"/>
  <c r="AV78" i="11"/>
  <c r="AV118" i="11"/>
  <c r="AR170" i="11"/>
  <c r="AW154" i="11"/>
  <c r="AS154" i="11"/>
  <c r="AS79" i="11"/>
  <c r="AU125" i="11"/>
  <c r="AP93" i="11"/>
  <c r="AS173" i="11"/>
  <c r="AP205" i="11"/>
  <c r="AT205" i="11"/>
  <c r="AV205" i="11"/>
  <c r="AX205" i="11"/>
  <c r="AS101" i="11"/>
  <c r="AX144" i="11"/>
  <c r="AS125" i="11"/>
  <c r="AW138" i="11"/>
  <c r="AT138" i="11"/>
  <c r="AW150" i="11"/>
  <c r="AV150" i="11"/>
  <c r="AY150" i="11"/>
  <c r="AU150" i="11"/>
  <c r="AR150" i="11"/>
  <c r="AP150" i="11"/>
  <c r="AR63" i="11"/>
  <c r="AV34" i="11"/>
  <c r="AY54" i="11"/>
  <c r="AT125" i="11"/>
  <c r="AW180" i="11"/>
  <c r="AR118" i="11"/>
  <c r="AX150" i="11"/>
  <c r="AT170" i="11"/>
  <c r="AU205" i="11"/>
  <c r="AR205" i="11"/>
  <c r="AP144" i="11"/>
  <c r="AZ144" i="11" s="1"/>
  <c r="AQ154" i="11"/>
  <c r="AS144" i="11"/>
  <c r="AU101" i="11"/>
  <c r="AV93" i="11"/>
  <c r="AU61" i="11"/>
  <c r="AY173" i="11"/>
  <c r="AQ206" i="11"/>
  <c r="AS206" i="11"/>
  <c r="AY206" i="11"/>
  <c r="AW152" i="11"/>
  <c r="AV152" i="11"/>
  <c r="AP152" i="11"/>
  <c r="AV80" i="11"/>
  <c r="AU80" i="11"/>
  <c r="AW80" i="11"/>
  <c r="AY80" i="11"/>
  <c r="AQ138" i="11"/>
  <c r="AW158" i="11"/>
  <c r="AU158" i="11"/>
  <c r="AY158" i="11"/>
  <c r="AV158" i="11"/>
  <c r="AP126" i="11"/>
  <c r="AU126" i="11"/>
  <c r="AR126" i="11"/>
  <c r="AQ126" i="11"/>
  <c r="AW126" i="11"/>
  <c r="AW186" i="11"/>
  <c r="AX186" i="11"/>
  <c r="AU186" i="11"/>
  <c r="AR186" i="11"/>
  <c r="AS186" i="11"/>
  <c r="AT186" i="11"/>
  <c r="AY135" i="11"/>
  <c r="AP135" i="11"/>
  <c r="AT119" i="11"/>
  <c r="AT25" i="11"/>
  <c r="AQ25" i="11"/>
  <c r="AV25" i="11"/>
  <c r="AU25" i="11"/>
  <c r="AQ119" i="11"/>
  <c r="AP119" i="11"/>
  <c r="AW119" i="11"/>
  <c r="AW25" i="11"/>
  <c r="AY161" i="11"/>
  <c r="AQ161" i="11"/>
  <c r="AR161" i="11"/>
  <c r="AV167" i="11"/>
  <c r="AX167" i="11"/>
  <c r="AU167" i="11"/>
  <c r="AR167" i="11"/>
  <c r="AW167" i="11"/>
  <c r="AQ167" i="11"/>
  <c r="I181" i="11"/>
  <c r="AW181" i="11" s="1"/>
  <c r="I179" i="11"/>
  <c r="AR179" i="11" s="1"/>
  <c r="I162" i="11"/>
  <c r="AR123" i="11"/>
  <c r="AQ123" i="11"/>
  <c r="AT123" i="11"/>
  <c r="AS123" i="11"/>
  <c r="AV123" i="11"/>
  <c r="AU123" i="11"/>
  <c r="AR177" i="11"/>
  <c r="AW123" i="11"/>
  <c r="AX123" i="11"/>
  <c r="I151" i="11"/>
  <c r="AY151" i="11" s="1"/>
  <c r="I174" i="11"/>
  <c r="AX174" i="11" s="1"/>
  <c r="I200" i="11"/>
  <c r="AY200" i="11" s="1"/>
  <c r="AT51" i="11"/>
  <c r="AR51" i="11"/>
  <c r="AR196" i="11"/>
  <c r="AV196" i="11"/>
  <c r="AW196" i="11"/>
  <c r="AX196" i="11"/>
  <c r="AP196" i="11"/>
  <c r="AT133" i="11"/>
  <c r="AP133" i="11"/>
  <c r="AS133" i="11"/>
  <c r="AP22" i="11"/>
  <c r="AV22" i="11"/>
  <c r="AS139" i="11"/>
  <c r="AV139" i="11"/>
  <c r="AU139" i="11"/>
  <c r="AR139" i="11"/>
  <c r="AW139" i="11"/>
  <c r="AW206" i="11"/>
  <c r="AV206" i="11"/>
  <c r="AP206" i="11"/>
  <c r="AQ104" i="11"/>
  <c r="AX104" i="11"/>
  <c r="AX22" i="11"/>
  <c r="AV177" i="11"/>
  <c r="AQ139" i="11"/>
  <c r="AT206" i="11"/>
  <c r="AU206" i="11"/>
  <c r="AP104" i="11"/>
  <c r="AW104" i="11"/>
  <c r="AU22" i="11"/>
  <c r="AU133" i="11"/>
  <c r="AT139" i="11"/>
  <c r="AS22" i="11"/>
  <c r="I183" i="11"/>
  <c r="AY183" i="11" s="1"/>
  <c r="AQ22" i="11"/>
  <c r="I141" i="11"/>
  <c r="AY141" i="11" s="1"/>
  <c r="AQ118" i="11"/>
  <c r="AX118" i="11"/>
  <c r="AU118" i="11"/>
  <c r="AW108" i="11"/>
  <c r="AQ108" i="11"/>
  <c r="AU108" i="11"/>
  <c r="AP108" i="11"/>
  <c r="AY108" i="11"/>
  <c r="AR108" i="11"/>
  <c r="AU173" i="11"/>
  <c r="AT173" i="11"/>
  <c r="AW173" i="11"/>
  <c r="AX173" i="11"/>
  <c r="AP80" i="11"/>
  <c r="AX80" i="11"/>
  <c r="AT80" i="11"/>
  <c r="AS80" i="11"/>
  <c r="AR138" i="11"/>
  <c r="AU138" i="11"/>
  <c r="AV138" i="11"/>
  <c r="AY138" i="11"/>
  <c r="AX138" i="11"/>
  <c r="AP138" i="11"/>
  <c r="AT193" i="11"/>
  <c r="AR193" i="11"/>
  <c r="AW193" i="11"/>
  <c r="AS193" i="11"/>
  <c r="AQ193" i="11"/>
  <c r="AP193" i="11"/>
  <c r="AS180" i="11"/>
  <c r="AX180" i="11"/>
  <c r="AT180" i="11"/>
  <c r="AU180" i="11"/>
  <c r="AX135" i="11"/>
  <c r="AV135" i="11"/>
  <c r="AW135" i="11"/>
  <c r="AU135" i="11"/>
  <c r="I74" i="11"/>
  <c r="AV58" i="11"/>
  <c r="AR58" i="11"/>
  <c r="AP58" i="11"/>
  <c r="AV204" i="11"/>
  <c r="AS204" i="11"/>
  <c r="AQ204" i="11"/>
  <c r="AU204" i="11"/>
  <c r="AY204" i="11"/>
  <c r="AR204" i="11"/>
  <c r="AX204" i="11"/>
  <c r="AT204" i="11"/>
  <c r="AP177" i="11"/>
  <c r="AW177" i="11"/>
  <c r="AS185" i="11"/>
  <c r="AW185" i="11"/>
  <c r="AT185" i="11"/>
  <c r="AX185" i="11"/>
  <c r="I92" i="11"/>
  <c r="AP123" i="11"/>
  <c r="AR185" i="11"/>
  <c r="AP185" i="11"/>
  <c r="AS177" i="11"/>
  <c r="AT58" i="11"/>
  <c r="I184" i="11"/>
  <c r="AX184" i="11" s="1"/>
  <c r="I127" i="11"/>
  <c r="I116" i="11"/>
  <c r="AX116" i="11" s="1"/>
  <c r="AX152" i="11"/>
  <c r="AU152" i="11"/>
  <c r="I145" i="11"/>
  <c r="AX145" i="11" s="1"/>
  <c r="I195" i="11"/>
  <c r="AY177" i="11"/>
  <c r="AT152" i="11"/>
  <c r="AY152" i="11"/>
  <c r="AX133" i="11"/>
  <c r="AR133" i="11"/>
  <c r="AY123" i="11"/>
  <c r="AY185" i="11"/>
  <c r="AP204" i="11"/>
  <c r="AQ196" i="11"/>
  <c r="AW51" i="11"/>
  <c r="AX177" i="11"/>
  <c r="AW133" i="11"/>
  <c r="I66" i="11"/>
  <c r="AT66" i="11" s="1"/>
  <c r="AT154" i="11"/>
  <c r="AY154" i="11"/>
  <c r="AU154" i="11"/>
  <c r="I81" i="11"/>
  <c r="AQ81" i="11" s="1"/>
  <c r="I89" i="11"/>
  <c r="AP89" i="11" s="1"/>
  <c r="I143" i="11"/>
  <c r="AX143" i="11" s="1"/>
  <c r="I64" i="11"/>
  <c r="AQ64" i="11" s="1"/>
  <c r="I136" i="11"/>
  <c r="AS136" i="11" s="1"/>
  <c r="AY75" i="11"/>
  <c r="I75" i="11"/>
  <c r="I60" i="11"/>
  <c r="AY60" i="11" s="1"/>
  <c r="I112" i="11"/>
  <c r="AX112" i="11" s="1"/>
  <c r="AR192" i="11"/>
  <c r="AU192" i="11"/>
  <c r="AQ192" i="11"/>
  <c r="AT192" i="11"/>
  <c r="AY192" i="11"/>
  <c r="AX192" i="11"/>
  <c r="AY168" i="11"/>
  <c r="AS168" i="11"/>
  <c r="AU79" i="11"/>
  <c r="AX79" i="11"/>
  <c r="AV79" i="11"/>
  <c r="AR79" i="11"/>
  <c r="AZ79" i="11" s="1"/>
  <c r="AY79" i="11"/>
  <c r="AP79" i="11"/>
  <c r="AT79" i="11"/>
  <c r="AP54" i="11"/>
  <c r="AR54" i="11"/>
  <c r="AW93" i="11"/>
  <c r="AT93" i="11"/>
  <c r="AX93" i="11"/>
  <c r="I102" i="11"/>
  <c r="AY102" i="11" s="1"/>
  <c r="I73" i="11"/>
  <c r="AW73" i="11" s="1"/>
  <c r="I88" i="11"/>
  <c r="AS88" i="11" s="1"/>
  <c r="I164" i="11"/>
  <c r="AX164" i="11" s="1"/>
  <c r="I28" i="11"/>
  <c r="AS28" i="11" s="1"/>
  <c r="I77" i="11"/>
  <c r="AQ77" i="11" s="1"/>
  <c r="I153" i="11"/>
  <c r="I84" i="11"/>
  <c r="AR84" i="11" s="1"/>
  <c r="I70" i="11"/>
  <c r="AP70" i="11" s="1"/>
  <c r="I76" i="11"/>
  <c r="AU76" i="11" s="1"/>
  <c r="I115" i="11"/>
  <c r="AR115" i="11" s="1"/>
  <c r="I96" i="11"/>
  <c r="AQ96" i="11" s="1"/>
  <c r="I55" i="11"/>
  <c r="I172" i="11"/>
  <c r="AW172" i="11" s="1"/>
  <c r="I160" i="11"/>
  <c r="I171" i="11"/>
  <c r="AX171" i="11" s="1"/>
  <c r="I40" i="11"/>
  <c r="AP40" i="11" s="1"/>
  <c r="I146" i="11"/>
  <c r="AT146" i="11" s="1"/>
  <c r="I140" i="11"/>
  <c r="AW140" i="11" s="1"/>
  <c r="I105" i="11"/>
  <c r="AP105" i="11" s="1"/>
  <c r="I175" i="11"/>
  <c r="I24" i="11"/>
  <c r="AU24" i="11" s="1"/>
  <c r="I131" i="11"/>
  <c r="AX51" i="11"/>
  <c r="AS51" i="11"/>
  <c r="AV51" i="11"/>
  <c r="AP51" i="11"/>
  <c r="AQ51" i="11"/>
  <c r="I56" i="11"/>
  <c r="AT56" i="11" s="1"/>
  <c r="AY58" i="11"/>
  <c r="AX58" i="11"/>
  <c r="AQ58" i="11"/>
  <c r="AU58" i="11"/>
  <c r="AS58" i="11"/>
  <c r="I59" i="11"/>
  <c r="AX59" i="11" s="1"/>
  <c r="AV203" i="11"/>
  <c r="AX203" i="11"/>
  <c r="AU203" i="11"/>
  <c r="AQ203" i="11"/>
  <c r="AT203" i="11"/>
  <c r="AW203" i="11"/>
  <c r="AX165" i="11"/>
  <c r="AV165" i="11"/>
  <c r="AT165" i="11"/>
  <c r="AY165" i="11"/>
  <c r="AQ165" i="11"/>
  <c r="AT97" i="11"/>
  <c r="AU97" i="11"/>
  <c r="AV97" i="11"/>
  <c r="AY85" i="11"/>
  <c r="AR85" i="11"/>
  <c r="AQ85" i="11"/>
  <c r="AV85" i="11"/>
  <c r="AT85" i="11"/>
  <c r="AP85" i="11"/>
  <c r="AX85" i="11"/>
  <c r="AU142" i="11"/>
  <c r="AQ142" i="11"/>
  <c r="AP142" i="11"/>
  <c r="AR165" i="11"/>
  <c r="AW165" i="11"/>
  <c r="AW85" i="11"/>
  <c r="AT155" i="11"/>
  <c r="AR155" i="11"/>
  <c r="AQ155" i="11"/>
  <c r="AU155" i="11"/>
  <c r="AP155" i="11"/>
  <c r="AS155" i="11"/>
  <c r="AY155" i="11"/>
  <c r="AX155" i="11"/>
  <c r="AS207" i="11"/>
  <c r="AX207" i="11"/>
  <c r="AT207" i="11"/>
  <c r="AP207" i="11"/>
  <c r="AV207" i="11"/>
  <c r="AU207" i="11"/>
  <c r="AX48" i="11"/>
  <c r="AY48" i="11"/>
  <c r="AV48" i="11"/>
  <c r="AT48" i="11"/>
  <c r="AQ48" i="11"/>
  <c r="AP48" i="11"/>
  <c r="AW48" i="11"/>
  <c r="AU48" i="11"/>
  <c r="AS85" i="11"/>
  <c r="AS165" i="11"/>
  <c r="AY207" i="11"/>
  <c r="AR48" i="11"/>
  <c r="AU36" i="11"/>
  <c r="AP36" i="11"/>
  <c r="AS182" i="11"/>
  <c r="AT182" i="11"/>
  <c r="AY182" i="11"/>
  <c r="AW191" i="11"/>
  <c r="AQ191" i="11"/>
  <c r="AT191" i="11"/>
  <c r="AV163" i="11"/>
  <c r="AU163" i="11"/>
  <c r="AT163" i="11"/>
  <c r="AP163" i="11"/>
  <c r="AX163" i="11"/>
  <c r="AQ163" i="11"/>
  <c r="AS163" i="11"/>
  <c r="AR163" i="11"/>
  <c r="AY163" i="11"/>
  <c r="AS169" i="11"/>
  <c r="AR169" i="11"/>
  <c r="AQ169" i="11"/>
  <c r="AX169" i="11"/>
  <c r="AW169" i="11"/>
  <c r="AY169" i="11"/>
  <c r="AT169" i="11"/>
  <c r="AU169" i="11"/>
  <c r="AR61" i="11"/>
  <c r="AS61" i="11"/>
  <c r="AY61" i="11"/>
  <c r="AQ61" i="11"/>
  <c r="AV61" i="11"/>
  <c r="AP61" i="11"/>
  <c r="AT61" i="11"/>
  <c r="AX210" i="11"/>
  <c r="AR210" i="11"/>
  <c r="AS210" i="11"/>
  <c r="AU210" i="11"/>
  <c r="AV210" i="11"/>
  <c r="AY210" i="11"/>
  <c r="AW210" i="11"/>
  <c r="AR87" i="11"/>
  <c r="AT87" i="11"/>
  <c r="AW87" i="11"/>
  <c r="AY87" i="11"/>
  <c r="AY63" i="11"/>
  <c r="AS63" i="11"/>
  <c r="AX63" i="11"/>
  <c r="AV199" i="11"/>
  <c r="AX199" i="11"/>
  <c r="AQ199" i="11"/>
  <c r="AW199" i="11"/>
  <c r="AR199" i="11"/>
  <c r="AU199" i="11"/>
  <c r="AS167" i="11"/>
  <c r="AT167" i="11"/>
  <c r="AY167" i="11"/>
  <c r="AP167" i="11"/>
  <c r="AQ182" i="11"/>
  <c r="AS199" i="11"/>
  <c r="AV191" i="11"/>
  <c r="AS48" i="11"/>
  <c r="AU85" i="11"/>
  <c r="AU87" i="11"/>
  <c r="AP165" i="11"/>
  <c r="AQ97" i="11"/>
  <c r="AP169" i="11"/>
  <c r="AV155" i="11"/>
  <c r="AW163" i="11"/>
  <c r="AV202" i="11"/>
  <c r="AX202" i="11"/>
  <c r="AS202" i="11"/>
  <c r="AW202" i="11"/>
  <c r="AU202" i="11"/>
  <c r="AT161" i="11"/>
  <c r="AW161" i="11"/>
  <c r="AP161" i="11"/>
  <c r="AV161" i="11"/>
  <c r="AX161" i="11"/>
  <c r="AS40" i="11"/>
  <c r="AV40" i="11"/>
  <c r="AU136" i="11"/>
  <c r="AP76" i="11"/>
  <c r="AW179" i="11"/>
  <c r="AX179" i="11"/>
  <c r="AR64" i="11"/>
  <c r="AS160" i="11"/>
  <c r="AP112" i="11"/>
  <c r="AV52" i="11"/>
  <c r="AR74" i="11"/>
  <c r="AY76" i="11"/>
  <c r="AU162" i="11"/>
  <c r="AS179" i="11"/>
  <c r="AU179" i="11"/>
  <c r="AX64" i="11"/>
  <c r="AT64" i="11"/>
  <c r="AT52" i="11"/>
  <c r="AU74" i="11"/>
  <c r="AQ148" i="11"/>
  <c r="AR148" i="11"/>
  <c r="AP148" i="11"/>
  <c r="AX148" i="11"/>
  <c r="AV122" i="11"/>
  <c r="AY122" i="11"/>
  <c r="AX122" i="11"/>
  <c r="AR122" i="11"/>
  <c r="AT198" i="11"/>
  <c r="AR198" i="11"/>
  <c r="AQ198" i="11"/>
  <c r="AW198" i="11"/>
  <c r="AV198" i="11"/>
  <c r="AY198" i="11"/>
  <c r="AU198" i="11"/>
  <c r="AP198" i="11"/>
  <c r="AX198" i="11"/>
  <c r="AS198" i="11"/>
  <c r="AU187" i="11"/>
  <c r="AV187" i="11"/>
  <c r="AX187" i="11"/>
  <c r="AY187" i="11"/>
  <c r="AS187" i="11"/>
  <c r="AQ187" i="11"/>
  <c r="AX142" i="11"/>
  <c r="AV89" i="11"/>
  <c r="AU75" i="11"/>
  <c r="AR151" i="11"/>
  <c r="AT75" i="11"/>
  <c r="AS164" i="11"/>
  <c r="AP146" i="11"/>
  <c r="AT127" i="11"/>
  <c r="AV182" i="11"/>
  <c r="AR182" i="11"/>
  <c r="AW182" i="11"/>
  <c r="AQ76" i="11"/>
  <c r="AS142" i="11"/>
  <c r="AR142" i="11"/>
  <c r="AP191" i="11"/>
  <c r="AS191" i="11"/>
  <c r="AR191" i="11"/>
  <c r="AU89" i="11"/>
  <c r="AT115" i="11"/>
  <c r="AY97" i="11"/>
  <c r="AR49" i="11"/>
  <c r="AS174" i="11"/>
  <c r="AX55" i="11"/>
  <c r="AW174" i="11"/>
  <c r="AQ174" i="11"/>
  <c r="AU96" i="11"/>
  <c r="AU174" i="11"/>
  <c r="AY105" i="11"/>
  <c r="AS105" i="11"/>
  <c r="AP174" i="11"/>
  <c r="AR97" i="11"/>
  <c r="AU116" i="11"/>
  <c r="AX75" i="11"/>
  <c r="AQ75" i="11"/>
  <c r="AV75" i="11"/>
  <c r="AP97" i="11"/>
  <c r="AS211" i="11"/>
  <c r="AS75" i="11"/>
  <c r="AP164" i="11"/>
  <c r="AY164" i="11"/>
  <c r="AX76" i="11"/>
  <c r="AV142" i="11"/>
  <c r="AY49" i="11"/>
  <c r="AR89" i="11"/>
  <c r="AT89" i="11"/>
  <c r="AQ49" i="11"/>
  <c r="AU60" i="11"/>
  <c r="AS146" i="11"/>
  <c r="AQ146" i="11"/>
  <c r="AU182" i="11"/>
  <c r="AW76" i="11"/>
  <c r="AW142" i="11"/>
  <c r="AY142" i="11"/>
  <c r="AY191" i="11"/>
  <c r="AU191" i="11"/>
  <c r="AR174" i="11"/>
  <c r="AW97" i="11"/>
  <c r="AS49" i="11"/>
  <c r="AU55" i="11"/>
  <c r="AR105" i="11"/>
  <c r="AV105" i="11"/>
  <c r="AR203" i="11"/>
  <c r="AX97" i="11"/>
  <c r="AW141" i="11"/>
  <c r="AR75" i="11"/>
  <c r="AP203" i="11"/>
  <c r="AT181" i="11"/>
  <c r="AS203" i="11"/>
  <c r="AV211" i="11"/>
  <c r="AT112" i="11"/>
  <c r="AY203" i="11"/>
  <c r="AS97" i="11"/>
  <c r="AR164" i="11"/>
  <c r="AW164" i="11"/>
  <c r="AX121" i="11"/>
  <c r="AY121" i="11"/>
  <c r="AR121" i="11"/>
  <c r="AV121" i="11"/>
  <c r="AQ121" i="11"/>
  <c r="AP121" i="11"/>
  <c r="AW121" i="11"/>
  <c r="AU121" i="11"/>
  <c r="AS121" i="11"/>
  <c r="AT121" i="11"/>
  <c r="AS147" i="11"/>
  <c r="AP147" i="11"/>
  <c r="AQ147" i="11"/>
  <c r="AV147" i="11"/>
  <c r="AY147" i="11"/>
  <c r="AX147" i="11"/>
  <c r="AR147" i="11"/>
  <c r="AW147" i="11"/>
  <c r="AT147" i="11"/>
  <c r="AU147" i="11"/>
  <c r="AW63" i="11"/>
  <c r="AU63" i="11"/>
  <c r="AR40" i="11"/>
  <c r="AW40" i="11"/>
  <c r="AS43" i="11"/>
  <c r="AR187" i="11"/>
  <c r="AT187" i="11"/>
  <c r="AX49" i="11"/>
  <c r="AV49" i="11"/>
  <c r="AW148" i="11"/>
  <c r="AR153" i="11"/>
  <c r="AQ89" i="11"/>
  <c r="AW49" i="11"/>
  <c r="AR116" i="11"/>
  <c r="AS87" i="11"/>
  <c r="AV87" i="11"/>
  <c r="AX70" i="11"/>
  <c r="AU153" i="11"/>
  <c r="AY211" i="11"/>
  <c r="AW211" i="11"/>
  <c r="AP211" i="11"/>
  <c r="AR73" i="11"/>
  <c r="AU73" i="11"/>
  <c r="AQ164" i="11"/>
  <c r="AT164" i="11"/>
  <c r="AV164" i="11"/>
  <c r="AV200" i="11"/>
  <c r="AR66" i="11"/>
  <c r="AQ63" i="11"/>
  <c r="AV63" i="11"/>
  <c r="AP187" i="11"/>
  <c r="AW187" i="11"/>
  <c r="AW122" i="11"/>
  <c r="AW89" i="11"/>
  <c r="AP49" i="11"/>
  <c r="AU148" i="11"/>
  <c r="AS171" i="11"/>
  <c r="AT148" i="11"/>
  <c r="AQ153" i="11"/>
  <c r="AR141" i="11"/>
  <c r="AU70" i="11"/>
  <c r="AX87" i="11"/>
  <c r="AQ87" i="11"/>
  <c r="AR70" i="11"/>
  <c r="AR160" i="11"/>
  <c r="AU211" i="11"/>
  <c r="AS70" i="11"/>
  <c r="AY160" i="11"/>
  <c r="AX73" i="11"/>
  <c r="AU164" i="11"/>
  <c r="AW60" i="11"/>
  <c r="AT60" i="11"/>
  <c r="AQ66" i="11"/>
  <c r="AP43" i="11"/>
  <c r="AY46" i="11"/>
  <c r="AT122" i="11"/>
  <c r="AU122" i="11"/>
  <c r="AV148" i="11"/>
  <c r="AS148" i="11"/>
  <c r="AP141" i="11"/>
  <c r="AU161" i="11"/>
  <c r="AS161" i="11"/>
  <c r="AQ122" i="11"/>
  <c r="AS122" i="11"/>
  <c r="AY148" i="11"/>
  <c r="AP122" i="11"/>
  <c r="AS141" i="11"/>
  <c r="AV73" i="11"/>
  <c r="AY56" i="11"/>
  <c r="AU43" i="11"/>
  <c r="AV43" i="11"/>
  <c r="AT43" i="11"/>
  <c r="AR43" i="11"/>
  <c r="AX43" i="11"/>
  <c r="AQ43" i="11"/>
  <c r="AY43" i="11"/>
  <c r="AS26" i="11"/>
  <c r="AR29" i="11"/>
  <c r="AX31" i="11"/>
  <c r="AS23" i="11"/>
  <c r="AZ42" i="11"/>
  <c r="AX29" i="11"/>
  <c r="AW29" i="11"/>
  <c r="AV29" i="11"/>
  <c r="AP29" i="11"/>
  <c r="AY29" i="11"/>
  <c r="AT29" i="11"/>
  <c r="AQ29" i="11"/>
  <c r="AW31" i="11"/>
  <c r="AP26" i="11"/>
  <c r="AU26" i="11"/>
  <c r="AZ134" i="11"/>
  <c r="AR31" i="11"/>
  <c r="AS29" i="11"/>
  <c r="AQ24" i="11"/>
  <c r="AR24" i="11"/>
  <c r="AY28" i="11"/>
  <c r="AP23" i="11"/>
  <c r="AT183" i="11"/>
  <c r="AT28" i="11"/>
  <c r="AV37" i="11"/>
  <c r="AT23" i="11"/>
  <c r="AX36" i="11"/>
  <c r="AS24" i="11"/>
  <c r="AY23" i="11"/>
  <c r="AW36" i="11"/>
  <c r="AW37" i="11"/>
  <c r="AP31" i="11"/>
  <c r="AT31" i="11"/>
  <c r="AQ23" i="11"/>
  <c r="AU31" i="11"/>
  <c r="AY31" i="11"/>
  <c r="AY37" i="11"/>
  <c r="AU23" i="11"/>
  <c r="AX23" i="11"/>
  <c r="AW23" i="11"/>
  <c r="AR23" i="11"/>
  <c r="AW24" i="11"/>
  <c r="AX24" i="11"/>
  <c r="AS37" i="11"/>
  <c r="AU37" i="11"/>
  <c r="AX37" i="11"/>
  <c r="AR26" i="11"/>
  <c r="AX26" i="11"/>
  <c r="AT26" i="11"/>
  <c r="AT37" i="11"/>
  <c r="AR36" i="11"/>
  <c r="AV31" i="11"/>
  <c r="AS31" i="11"/>
  <c r="AV24" i="11"/>
  <c r="AY36" i="11"/>
  <c r="AS36" i="11"/>
  <c r="AV36" i="11"/>
  <c r="AQ37" i="11"/>
  <c r="AR37" i="11"/>
  <c r="AV26" i="11"/>
  <c r="AW26" i="11"/>
  <c r="AY26" i="11"/>
  <c r="AP24" i="11"/>
  <c r="AQ36" i="11"/>
  <c r="AY24" i="11"/>
  <c r="AT24" i="11"/>
  <c r="AT36" i="11"/>
  <c r="AZ113" i="11"/>
  <c r="AZ90" i="11"/>
  <c r="AS183" i="11"/>
  <c r="AP183" i="11"/>
  <c r="AZ197" i="11"/>
  <c r="AZ189" i="11"/>
  <c r="AV183" i="11"/>
  <c r="AP194" i="11"/>
  <c r="AV194" i="11"/>
  <c r="AX194" i="11"/>
  <c r="AU194" i="11"/>
  <c r="AW194" i="11"/>
  <c r="AY194" i="11"/>
  <c r="AR194" i="11"/>
  <c r="AQ194" i="11"/>
  <c r="AT194" i="11"/>
  <c r="AS194" i="11"/>
  <c r="AZ69" i="11"/>
  <c r="AZ99" i="11"/>
  <c r="AZ128" i="11"/>
  <c r="AQ183" i="11"/>
  <c r="AW183" i="11"/>
  <c r="AR183" i="11"/>
  <c r="AZ32" i="11"/>
  <c r="AX183" i="11"/>
  <c r="AZ41" i="11"/>
  <c r="AU183" i="11"/>
  <c r="AZ188" i="11"/>
  <c r="AZ137" i="11"/>
  <c r="AZ213" i="11"/>
  <c r="AZ159" i="11"/>
  <c r="AZ166" i="11"/>
  <c r="AZ208" i="11"/>
  <c r="AZ215" i="11"/>
  <c r="AZ201" i="11"/>
  <c r="AZ27" i="11"/>
  <c r="AZ216" i="11"/>
  <c r="AZ18" i="11"/>
  <c r="AP129" i="11"/>
  <c r="AS129" i="11"/>
  <c r="AR129" i="11"/>
  <c r="AV129" i="11"/>
  <c r="AX129" i="11"/>
  <c r="AQ129" i="11"/>
  <c r="AZ190" i="11"/>
  <c r="AZ217" i="11"/>
  <c r="AZ98" i="11"/>
  <c r="AZ107" i="11"/>
  <c r="AZ158" i="11"/>
  <c r="AZ100" i="11"/>
  <c r="AZ156" i="11"/>
  <c r="AZ119" i="11"/>
  <c r="AZ111" i="11"/>
  <c r="AZ117" i="11"/>
  <c r="AZ62" i="11"/>
  <c r="AZ72" i="11"/>
  <c r="AT129" i="11"/>
  <c r="AY129" i="11"/>
  <c r="AU129" i="11"/>
  <c r="AZ33" i="11"/>
  <c r="AZ106" i="11"/>
  <c r="AW129" i="11"/>
  <c r="AZ21" i="11"/>
  <c r="AZ124" i="11"/>
  <c r="AZ132" i="11"/>
  <c r="AZ130" i="11"/>
  <c r="AZ178" i="11"/>
  <c r="AZ120" i="11"/>
  <c r="AZ110" i="11"/>
  <c r="AZ109" i="11"/>
  <c r="AZ50" i="11"/>
  <c r="AU102" i="11"/>
  <c r="AP102" i="11"/>
  <c r="AW102" i="11"/>
  <c r="AV102" i="11"/>
  <c r="AT114" i="11"/>
  <c r="AX114" i="11"/>
  <c r="AS114" i="11"/>
  <c r="AP114" i="11"/>
  <c r="AV114" i="11"/>
  <c r="AY114" i="11"/>
  <c r="AU114" i="11"/>
  <c r="AW114" i="11"/>
  <c r="AQ114" i="11"/>
  <c r="AR114" i="11"/>
  <c r="AZ20" i="11"/>
  <c r="AT176" i="11"/>
  <c r="AV176" i="11"/>
  <c r="AX176" i="11"/>
  <c r="AS176" i="11"/>
  <c r="AU176" i="11"/>
  <c r="AR176" i="11"/>
  <c r="AY176" i="11"/>
  <c r="AP176" i="11"/>
  <c r="AW176" i="11"/>
  <c r="AQ176" i="11"/>
  <c r="AU94" i="11"/>
  <c r="AT94" i="11"/>
  <c r="AQ94" i="11"/>
  <c r="AW94" i="11"/>
  <c r="AY94" i="11"/>
  <c r="AP94" i="11"/>
  <c r="AX94" i="11"/>
  <c r="AV94" i="11"/>
  <c r="AR94" i="11"/>
  <c r="AS94" i="11"/>
  <c r="AT91" i="11"/>
  <c r="AV91" i="11"/>
  <c r="AS91" i="11"/>
  <c r="AY91" i="11"/>
  <c r="AX91" i="11"/>
  <c r="AR91" i="11"/>
  <c r="AW91" i="11"/>
  <c r="AP91" i="11"/>
  <c r="AQ91" i="11"/>
  <c r="AU91" i="11"/>
  <c r="AS157" i="11"/>
  <c r="AW157" i="11"/>
  <c r="AX157" i="11"/>
  <c r="AY157" i="11"/>
  <c r="AU157" i="11"/>
  <c r="AQ157" i="11"/>
  <c r="AR157" i="11"/>
  <c r="AP157" i="11"/>
  <c r="AT157" i="11"/>
  <c r="AV157" i="11"/>
  <c r="AZ65" i="11"/>
  <c r="AZ86" i="11"/>
  <c r="AZ67" i="11"/>
  <c r="AZ71" i="11"/>
  <c r="AZ149" i="11"/>
  <c r="AZ53" i="11"/>
  <c r="AZ35" i="11"/>
  <c r="AZ103" i="11"/>
  <c r="AZ214" i="11"/>
  <c r="AZ38" i="11"/>
  <c r="AZ57" i="11"/>
  <c r="AZ82" i="11"/>
  <c r="AZ209" i="11"/>
  <c r="AZ68" i="11"/>
  <c r="AZ30" i="11"/>
  <c r="AZ212" i="11"/>
  <c r="AZ95" i="11" l="1"/>
  <c r="AZ204" i="11"/>
  <c r="AZ126" i="11"/>
  <c r="AZ150" i="11"/>
  <c r="AS46" i="11"/>
  <c r="AX66" i="11"/>
  <c r="AV46" i="11"/>
  <c r="AU66" i="11"/>
  <c r="AW96" i="11"/>
  <c r="AR96" i="11"/>
  <c r="AW52" i="11"/>
  <c r="AP46" i="11"/>
  <c r="AU81" i="11"/>
  <c r="AR52" i="11"/>
  <c r="AS66" i="11"/>
  <c r="AT46" i="11"/>
  <c r="AW66" i="11"/>
  <c r="AX81" i="11"/>
  <c r="AP96" i="11"/>
  <c r="AR81" i="11"/>
  <c r="AZ25" i="11"/>
  <c r="AX46" i="11"/>
  <c r="AQ46" i="11"/>
  <c r="AU46" i="11"/>
  <c r="AQ47" i="11"/>
  <c r="AT47" i="11"/>
  <c r="AV47" i="11"/>
  <c r="AW47" i="11"/>
  <c r="AU47" i="11"/>
  <c r="AR47" i="11"/>
  <c r="AY47" i="11"/>
  <c r="AP47" i="11"/>
  <c r="AX47" i="11"/>
  <c r="AU52" i="11"/>
  <c r="AY52" i="11"/>
  <c r="AQ52" i="11"/>
  <c r="AP52" i="11"/>
  <c r="AT45" i="11"/>
  <c r="AR45" i="11"/>
  <c r="AV45" i="11"/>
  <c r="AW45" i="11"/>
  <c r="AP45" i="11"/>
  <c r="AQ45" i="11"/>
  <c r="AX45" i="11"/>
  <c r="AY45" i="11"/>
  <c r="AS45" i="11"/>
  <c r="AW46" i="11"/>
  <c r="AS47" i="11"/>
  <c r="AX52" i="11"/>
  <c r="AU45" i="11"/>
  <c r="AX39" i="11"/>
  <c r="AP39" i="11"/>
  <c r="AW39" i="11"/>
  <c r="AT39" i="11"/>
  <c r="AU39" i="11"/>
  <c r="AV39" i="11"/>
  <c r="AY39" i="11"/>
  <c r="AQ39" i="11"/>
  <c r="AS39" i="11"/>
  <c r="AU44" i="11"/>
  <c r="AV44" i="11"/>
  <c r="AW44" i="11"/>
  <c r="AS44" i="11"/>
  <c r="AR44" i="11"/>
  <c r="AT44" i="11"/>
  <c r="AX44" i="11"/>
  <c r="AP44" i="11"/>
  <c r="AY44" i="11"/>
  <c r="AT49" i="11"/>
  <c r="AR39" i="11"/>
  <c r="AQ44" i="11"/>
  <c r="AZ54" i="11"/>
  <c r="AZ22" i="11"/>
  <c r="AZ139" i="11"/>
  <c r="AZ104" i="11"/>
  <c r="AZ186" i="11"/>
  <c r="AZ205" i="11"/>
  <c r="AZ170" i="11"/>
  <c r="AZ125" i="11"/>
  <c r="AZ58" i="11"/>
  <c r="AZ206" i="11"/>
  <c r="AZ93" i="11"/>
  <c r="AZ34" i="11"/>
  <c r="AZ101" i="11"/>
  <c r="AU56" i="11"/>
  <c r="AW116" i="11"/>
  <c r="AW171" i="11"/>
  <c r="AS151" i="11"/>
  <c r="AP88" i="11"/>
  <c r="AP84" i="11"/>
  <c r="AZ168" i="11"/>
  <c r="AZ180" i="11"/>
  <c r="AZ138" i="11"/>
  <c r="AZ173" i="11"/>
  <c r="AZ118" i="11"/>
  <c r="AX141" i="11"/>
  <c r="AZ196" i="11"/>
  <c r="AP28" i="11"/>
  <c r="AU28" i="11"/>
  <c r="AS56" i="11"/>
  <c r="AP73" i="11"/>
  <c r="AQ73" i="11"/>
  <c r="AT141" i="11"/>
  <c r="AT200" i="11"/>
  <c r="AY146" i="11"/>
  <c r="AP116" i="11"/>
  <c r="AY116" i="11"/>
  <c r="AX89" i="11"/>
  <c r="AT171" i="11"/>
  <c r="AT84" i="11"/>
  <c r="AU146" i="11"/>
  <c r="AV76" i="11"/>
  <c r="AS181" i="11"/>
  <c r="AX151" i="11"/>
  <c r="AQ88" i="11"/>
  <c r="AY89" i="11"/>
  <c r="AP181" i="11"/>
  <c r="AQ112" i="11"/>
  <c r="AP171" i="11"/>
  <c r="AR143" i="11"/>
  <c r="AV143" i="11"/>
  <c r="AW146" i="11"/>
  <c r="AS76" i="11"/>
  <c r="AT73" i="11"/>
  <c r="AS89" i="11"/>
  <c r="AZ154" i="11"/>
  <c r="AZ152" i="11"/>
  <c r="AZ185" i="11"/>
  <c r="AZ177" i="11"/>
  <c r="AZ80" i="11"/>
  <c r="AZ133" i="11"/>
  <c r="AQ141" i="11"/>
  <c r="AV141" i="11"/>
  <c r="AR171" i="11"/>
  <c r="AU141" i="11"/>
  <c r="AV171" i="11"/>
  <c r="AW112" i="11"/>
  <c r="AX115" i="11"/>
  <c r="AS112" i="11"/>
  <c r="AQ171" i="11"/>
  <c r="AZ192" i="11"/>
  <c r="AY112" i="11"/>
  <c r="AZ135" i="11"/>
  <c r="AZ193" i="11"/>
  <c r="AZ108" i="11"/>
  <c r="AX28" i="11"/>
  <c r="AQ28" i="11"/>
  <c r="AX56" i="11"/>
  <c r="AS73" i="11"/>
  <c r="AY73" i="11"/>
  <c r="AS116" i="11"/>
  <c r="AU84" i="11"/>
  <c r="AV140" i="11"/>
  <c r="AX146" i="11"/>
  <c r="AQ84" i="11"/>
  <c r="AU112" i="11"/>
  <c r="AR112" i="11"/>
  <c r="AT76" i="11"/>
  <c r="AR76" i="11"/>
  <c r="AV112" i="11"/>
  <c r="AZ207" i="11"/>
  <c r="AZ123" i="11"/>
  <c r="AP195" i="11"/>
  <c r="AU195" i="11"/>
  <c r="AR195" i="11"/>
  <c r="AV195" i="11"/>
  <c r="AQ195" i="11"/>
  <c r="AW195" i="11"/>
  <c r="AX195" i="11"/>
  <c r="AT195" i="11"/>
  <c r="AY195" i="11"/>
  <c r="AW127" i="11"/>
  <c r="AP127" i="11"/>
  <c r="AU127" i="11"/>
  <c r="AV127" i="11"/>
  <c r="AX127" i="11"/>
  <c r="AT74" i="11"/>
  <c r="AY74" i="11"/>
  <c r="AX74" i="11"/>
  <c r="AW74" i="11"/>
  <c r="AQ74" i="11"/>
  <c r="AP74" i="11"/>
  <c r="AR162" i="11"/>
  <c r="AQ162" i="11"/>
  <c r="AV162" i="11"/>
  <c r="AQ181" i="11"/>
  <c r="AP162" i="11"/>
  <c r="AW162" i="11"/>
  <c r="AW131" i="11"/>
  <c r="AP131" i="11"/>
  <c r="AX131" i="11"/>
  <c r="AT131" i="11"/>
  <c r="AS131" i="11"/>
  <c r="AU131" i="11"/>
  <c r="AY131" i="11"/>
  <c r="AV131" i="11"/>
  <c r="AR131" i="11"/>
  <c r="AQ140" i="11"/>
  <c r="AT140" i="11"/>
  <c r="AR140" i="11"/>
  <c r="AP160" i="11"/>
  <c r="AV160" i="11"/>
  <c r="AT160" i="11"/>
  <c r="AQ160" i="11"/>
  <c r="AU115" i="11"/>
  <c r="AY115" i="11"/>
  <c r="AV115" i="11"/>
  <c r="AS115" i="11"/>
  <c r="AX153" i="11"/>
  <c r="AS153" i="11"/>
  <c r="AT153" i="11"/>
  <c r="AY88" i="11"/>
  <c r="AX88" i="11"/>
  <c r="AU88" i="11"/>
  <c r="AW88" i="11"/>
  <c r="AT88" i="11"/>
  <c r="AS195" i="11"/>
  <c r="AT102" i="11"/>
  <c r="AS102" i="11"/>
  <c r="AR102" i="11"/>
  <c r="I13" i="11"/>
  <c r="G23" i="8" s="1"/>
  <c r="G26" i="8" s="1"/>
  <c r="AW28" i="11"/>
  <c r="AR28" i="11"/>
  <c r="AV28" i="11"/>
  <c r="AP200" i="11"/>
  <c r="AX160" i="11"/>
  <c r="AY70" i="11"/>
  <c r="AW153" i="11"/>
  <c r="AS81" i="11"/>
  <c r="AY40" i="11"/>
  <c r="AQ200" i="11"/>
  <c r="AS140" i="11"/>
  <c r="AS60" i="11"/>
  <c r="AP140" i="11"/>
  <c r="AX181" i="11"/>
  <c r="AY181" i="11"/>
  <c r="AV88" i="11"/>
  <c r="AY140" i="11"/>
  <c r="AR127" i="11"/>
  <c r="AT162" i="11"/>
  <c r="AU160" i="11"/>
  <c r="AS162" i="11"/>
  <c r="AT105" i="11"/>
  <c r="AQ105" i="11"/>
  <c r="AU105" i="11"/>
  <c r="AW105" i="11"/>
  <c r="AX105" i="11"/>
  <c r="AR146" i="11"/>
  <c r="AV146" i="11"/>
  <c r="AU171" i="11"/>
  <c r="AY171" i="11"/>
  <c r="AQ172" i="11"/>
  <c r="AT172" i="11"/>
  <c r="AX172" i="11"/>
  <c r="AU172" i="11"/>
  <c r="AY172" i="11"/>
  <c r="AP172" i="11"/>
  <c r="AR172" i="11"/>
  <c r="AV172" i="11"/>
  <c r="AS172" i="11"/>
  <c r="AX96" i="11"/>
  <c r="AS96" i="11"/>
  <c r="AY96" i="11"/>
  <c r="AT96" i="11"/>
  <c r="AV96" i="11"/>
  <c r="AS84" i="11"/>
  <c r="AX84" i="11"/>
  <c r="AW84" i="11"/>
  <c r="AV84" i="11"/>
  <c r="AY84" i="11"/>
  <c r="AY77" i="11"/>
  <c r="AP77" i="11"/>
  <c r="AS77" i="11"/>
  <c r="AU77" i="11"/>
  <c r="AR77" i="11"/>
  <c r="AT77" i="11"/>
  <c r="AV77" i="11"/>
  <c r="AX77" i="11"/>
  <c r="AW77" i="11"/>
  <c r="AP75" i="11"/>
  <c r="AW75" i="11"/>
  <c r="AS64" i="11"/>
  <c r="AY64" i="11"/>
  <c r="AV64" i="11"/>
  <c r="AU64" i="11"/>
  <c r="AW64" i="11"/>
  <c r="AP64" i="11"/>
  <c r="AY174" i="11"/>
  <c r="AV174" i="11"/>
  <c r="AT174" i="11"/>
  <c r="AS127" i="11"/>
  <c r="AV181" i="11"/>
  <c r="AP175" i="11"/>
  <c r="AQ175" i="11"/>
  <c r="AT175" i="11"/>
  <c r="AS175" i="11"/>
  <c r="AX175" i="11"/>
  <c r="AW175" i="11"/>
  <c r="AV175" i="11"/>
  <c r="AU175" i="11"/>
  <c r="AR175" i="11"/>
  <c r="AX40" i="11"/>
  <c r="AU40" i="11"/>
  <c r="AS55" i="11"/>
  <c r="AT55" i="11"/>
  <c r="AY55" i="11"/>
  <c r="AQ55" i="11"/>
  <c r="AR55" i="11"/>
  <c r="AV70" i="11"/>
  <c r="AQ70" i="11"/>
  <c r="AT70" i="11"/>
  <c r="AQ60" i="11"/>
  <c r="AX60" i="11"/>
  <c r="AP60" i="11"/>
  <c r="AR60" i="11"/>
  <c r="AT136" i="11"/>
  <c r="AR136" i="11"/>
  <c r="AP136" i="11"/>
  <c r="AX136" i="11"/>
  <c r="AQ136" i="11"/>
  <c r="AY143" i="11"/>
  <c r="AT143" i="11"/>
  <c r="AS143" i="11"/>
  <c r="AW143" i="11"/>
  <c r="AQ143" i="11"/>
  <c r="AQ127" i="11"/>
  <c r="AQ92" i="11"/>
  <c r="AR92" i="11"/>
  <c r="AW92" i="11"/>
  <c r="AS92" i="11"/>
  <c r="AX92" i="11"/>
  <c r="AV92" i="11"/>
  <c r="AU92" i="11"/>
  <c r="AT92" i="11"/>
  <c r="AP92" i="11"/>
  <c r="AV74" i="11"/>
  <c r="AU200" i="11"/>
  <c r="AX200" i="11"/>
  <c r="AW200" i="11"/>
  <c r="AP151" i="11"/>
  <c r="AT151" i="11"/>
  <c r="AQ151" i="11"/>
  <c r="AY162" i="11"/>
  <c r="AU181" i="11"/>
  <c r="AQ102" i="11"/>
  <c r="AX102" i="11"/>
  <c r="AS200" i="11"/>
  <c r="AY153" i="11"/>
  <c r="AY81" i="11"/>
  <c r="AV153" i="11"/>
  <c r="AV81" i="11"/>
  <c r="AX140" i="11"/>
  <c r="AW55" i="11"/>
  <c r="AV55" i="11"/>
  <c r="AW115" i="11"/>
  <c r="AP81" i="11"/>
  <c r="AY127" i="11"/>
  <c r="AU151" i="11"/>
  <c r="AT81" i="11"/>
  <c r="AQ115" i="11"/>
  <c r="AR181" i="11"/>
  <c r="AV151" i="11"/>
  <c r="AP143" i="11"/>
  <c r="AW136" i="11"/>
  <c r="AS74" i="11"/>
  <c r="AX162" i="11"/>
  <c r="AY136" i="11"/>
  <c r="AT40" i="11"/>
  <c r="AZ85" i="11"/>
  <c r="AQ131" i="11"/>
  <c r="AY175" i="11"/>
  <c r="AU140" i="11"/>
  <c r="AQ40" i="11"/>
  <c r="AW160" i="11"/>
  <c r="AP55" i="11"/>
  <c r="AP115" i="11"/>
  <c r="AW70" i="11"/>
  <c r="AP153" i="11"/>
  <c r="AZ153" i="11" s="1"/>
  <c r="AR88" i="11"/>
  <c r="AV60" i="11"/>
  <c r="AV136" i="11"/>
  <c r="AU143" i="11"/>
  <c r="AW81" i="11"/>
  <c r="AY66" i="11"/>
  <c r="AV66" i="11"/>
  <c r="AP66" i="11"/>
  <c r="AS145" i="11"/>
  <c r="AQ145" i="11"/>
  <c r="AU145" i="11"/>
  <c r="AY145" i="11"/>
  <c r="AT145" i="11"/>
  <c r="AW145" i="11"/>
  <c r="AR145" i="11"/>
  <c r="AP145" i="11"/>
  <c r="AV145" i="11"/>
  <c r="AT116" i="11"/>
  <c r="AQ116" i="11"/>
  <c r="AV116" i="11"/>
  <c r="AU184" i="11"/>
  <c r="AW184" i="11"/>
  <c r="AS184" i="11"/>
  <c r="AY184" i="11"/>
  <c r="AQ184" i="11"/>
  <c r="AT184" i="11"/>
  <c r="AR184" i="11"/>
  <c r="AV184" i="11"/>
  <c r="AP184" i="11"/>
  <c r="AY92" i="11"/>
  <c r="AR200" i="11"/>
  <c r="AW151" i="11"/>
  <c r="AQ179" i="11"/>
  <c r="AP179" i="11"/>
  <c r="AV179" i="11"/>
  <c r="AT179" i="11"/>
  <c r="AY179" i="11"/>
  <c r="AZ51" i="11"/>
  <c r="AY59" i="11"/>
  <c r="AP59" i="11"/>
  <c r="AR59" i="11"/>
  <c r="AU59" i="11"/>
  <c r="AW59" i="11"/>
  <c r="I14" i="11"/>
  <c r="G24" i="8" s="1"/>
  <c r="G27" i="8" s="1"/>
  <c r="G35" i="8" s="1"/>
  <c r="AP56" i="11"/>
  <c r="AV56" i="11"/>
  <c r="AQ56" i="11"/>
  <c r="AW56" i="11"/>
  <c r="AR56" i="11"/>
  <c r="AQ59" i="11"/>
  <c r="AV59" i="11"/>
  <c r="AT59" i="11"/>
  <c r="AS59" i="11"/>
  <c r="AZ52" i="11"/>
  <c r="AZ210" i="11"/>
  <c r="AZ169" i="11"/>
  <c r="AZ48" i="11"/>
  <c r="AZ49" i="11"/>
  <c r="AZ181" i="11"/>
  <c r="AZ202" i="11"/>
  <c r="AZ163" i="11"/>
  <c r="AZ191" i="11"/>
  <c r="AZ142" i="11"/>
  <c r="AZ165" i="11"/>
  <c r="AZ182" i="11"/>
  <c r="AZ167" i="11"/>
  <c r="AZ199" i="11"/>
  <c r="AZ61" i="11"/>
  <c r="AZ155" i="11"/>
  <c r="AZ161" i="11"/>
  <c r="AZ203" i="11"/>
  <c r="AZ97" i="11"/>
  <c r="AZ198" i="11"/>
  <c r="AZ211" i="11"/>
  <c r="AZ171" i="11"/>
  <c r="AZ187" i="11"/>
  <c r="AZ46" i="11"/>
  <c r="AZ43" i="11"/>
  <c r="AZ148" i="11"/>
  <c r="AZ164" i="11"/>
  <c r="AZ87" i="11"/>
  <c r="AZ63" i="11"/>
  <c r="AZ89" i="11"/>
  <c r="AZ121" i="11"/>
  <c r="AZ147" i="11"/>
  <c r="AZ122" i="11"/>
  <c r="AZ29" i="11"/>
  <c r="AZ36" i="11"/>
  <c r="AZ31" i="11"/>
  <c r="AZ23" i="11"/>
  <c r="AZ26" i="11"/>
  <c r="AZ24" i="11"/>
  <c r="AZ37" i="11"/>
  <c r="AZ194" i="11"/>
  <c r="AZ183" i="11"/>
  <c r="AZ129" i="11"/>
  <c r="AZ114" i="11"/>
  <c r="AZ91" i="11"/>
  <c r="AZ94" i="11"/>
  <c r="AZ176" i="11"/>
  <c r="AZ157" i="11"/>
  <c r="AZ75" i="11" l="1"/>
  <c r="AZ39" i="11"/>
  <c r="AZ47" i="11"/>
  <c r="AZ76" i="11"/>
  <c r="AZ44" i="11"/>
  <c r="AZ45" i="11"/>
  <c r="AZ70" i="11"/>
  <c r="AZ40" i="11"/>
  <c r="AZ64" i="11"/>
  <c r="AZ160" i="11"/>
  <c r="AZ141" i="11"/>
  <c r="AZ66" i="11"/>
  <c r="AZ151" i="11"/>
  <c r="AS16" i="11"/>
  <c r="AZ112" i="11"/>
  <c r="AZ116" i="11"/>
  <c r="AZ200" i="11"/>
  <c r="AZ127" i="11"/>
  <c r="AZ73" i="11"/>
  <c r="AZ162" i="11"/>
  <c r="AZ140" i="11"/>
  <c r="AZ115" i="11"/>
  <c r="AX16" i="11"/>
  <c r="AZ84" i="11"/>
  <c r="AR16" i="11"/>
  <c r="AZ179" i="11"/>
  <c r="AZ184" i="11"/>
  <c r="AZ88" i="11"/>
  <c r="AP16" i="11"/>
  <c r="AZ81" i="11"/>
  <c r="AZ136" i="11"/>
  <c r="AZ60" i="11"/>
  <c r="AZ174" i="11"/>
  <c r="AZ96" i="11"/>
  <c r="AZ146" i="11"/>
  <c r="AZ105" i="11"/>
  <c r="AZ28" i="11"/>
  <c r="AZ102" i="11"/>
  <c r="AY16" i="11"/>
  <c r="AZ77" i="11"/>
  <c r="AZ55" i="11"/>
  <c r="AT16" i="11"/>
  <c r="AW16" i="11"/>
  <c r="AU16" i="11"/>
  <c r="AZ175" i="11"/>
  <c r="AZ172" i="11"/>
  <c r="AZ145" i="11"/>
  <c r="AZ143" i="11"/>
  <c r="AZ92" i="11"/>
  <c r="AZ74" i="11"/>
  <c r="AZ131" i="11"/>
  <c r="AZ195" i="11"/>
  <c r="AZ59" i="11"/>
  <c r="AQ16" i="11"/>
  <c r="AZ56" i="11"/>
  <c r="I15" i="11"/>
  <c r="AV16" i="11"/>
  <c r="AZ14" i="11"/>
  <c r="AZ15" i="11" l="1"/>
  <c r="AZ9" i="11"/>
  <c r="AP12" i="11"/>
  <c r="AZ12" i="11"/>
  <c r="AZ10" i="11"/>
  <c r="AZ13" i="11"/>
  <c r="AP10" i="11"/>
  <c r="AZ11" i="11"/>
  <c r="AP13" i="11"/>
  <c r="AP11" i="11"/>
  <c r="AZ16" i="11"/>
  <c r="AP15" i="11"/>
  <c r="AP9" i="11"/>
  <c r="AP14" i="11"/>
</calcChain>
</file>

<file path=xl/sharedStrings.xml><?xml version="1.0" encoding="utf-8"?>
<sst xmlns="http://schemas.openxmlformats.org/spreadsheetml/2006/main" count="130" uniqueCount="105">
  <si>
    <t>frais effectifs</t>
  </si>
  <si>
    <t>Total</t>
  </si>
  <si>
    <t>Lieu, date, signature</t>
  </si>
  <si>
    <t>Prénom</t>
  </si>
  <si>
    <t>1014 Lausanne</t>
  </si>
  <si>
    <t>Frais scolaires à charge des communes pour les requérants d'asile reconnus</t>
  </si>
  <si>
    <t>Charges liées aux transports d'enfants reconnus</t>
  </si>
  <si>
    <t>Frais de repas d'enfants reconnus</t>
  </si>
  <si>
    <t>Liste à retourner par courrier et</t>
  </si>
  <si>
    <t>DGEO</t>
  </si>
  <si>
    <t>N° de ccp :</t>
  </si>
  <si>
    <t xml:space="preserve">N° de compte : </t>
  </si>
  <si>
    <t>Personne de contact :</t>
  </si>
  <si>
    <t>Fonction de la personne de contact :</t>
  </si>
  <si>
    <t>Adresse e-mail :</t>
  </si>
  <si>
    <t xml:space="preserve">N° de téléphone : </t>
  </si>
  <si>
    <t>Rue de la Barre 8</t>
  </si>
  <si>
    <t>Informations pour le paiement</t>
  </si>
  <si>
    <t>Nom(s) de(s) l'établissement (s) :</t>
  </si>
  <si>
    <t>anne-marie.berger@vd.ch</t>
  </si>
  <si>
    <t>Nom du destinataire (titulaire) :</t>
  </si>
  <si>
    <t>accueil collectif</t>
  </si>
  <si>
    <t>accueil individuel</t>
  </si>
  <si>
    <t>Foyer EVAM</t>
  </si>
  <si>
    <t>Adresse complète</t>
  </si>
  <si>
    <t>Indiquer ci-après les frais totaux de l'établissement qui restent à charge des communes, après déduction des participations extérieures (contributions de parents, etc.) pour les seuls enfants de requérants reconnus (selon liste annexée)</t>
  </si>
  <si>
    <t>Délai au:</t>
  </si>
  <si>
    <r>
      <t>1</t>
    </r>
    <r>
      <rPr>
        <b/>
        <vertAlign val="superscript"/>
        <sz val="12"/>
        <rFont val="Arial"/>
        <family val="2"/>
      </rPr>
      <t>er</t>
    </r>
    <r>
      <rPr>
        <b/>
        <sz val="12"/>
        <rFont val="Arial"/>
        <family val="2"/>
      </rPr>
      <t xml:space="preserve"> semestre:</t>
    </r>
  </si>
  <si>
    <r>
      <t>2</t>
    </r>
    <r>
      <rPr>
        <b/>
        <vertAlign val="superscript"/>
        <sz val="12"/>
        <rFont val="Arial"/>
        <family val="2"/>
      </rPr>
      <t>ème</t>
    </r>
    <r>
      <rPr>
        <b/>
        <sz val="12"/>
        <rFont val="Arial"/>
        <family val="2"/>
      </rPr>
      <t xml:space="preserve"> semestre:</t>
    </r>
  </si>
  <si>
    <t>Nombre de mois reconnus (selon liste annexée)</t>
  </si>
  <si>
    <t>Direction Générale de l'Enseignement Obligatoire</t>
  </si>
  <si>
    <t>par messagerie électronique à:</t>
  </si>
  <si>
    <t>Premier semestre</t>
  </si>
  <si>
    <t>début</t>
  </si>
  <si>
    <t>fin</t>
  </si>
  <si>
    <t>Deuxième semestre</t>
  </si>
  <si>
    <t>–</t>
  </si>
  <si>
    <t>Commune</t>
  </si>
  <si>
    <t>Nombre de mois de présence comptalisés</t>
  </si>
  <si>
    <t>Liste et décompte à retourner par courrier et par courriel à</t>
  </si>
  <si>
    <t>Nom</t>
  </si>
  <si>
    <t>Mois d'entrée pris en compte</t>
  </si>
  <si>
    <t>Mois de sortie pris en compte</t>
  </si>
  <si>
    <t>Forfait *</t>
  </si>
  <si>
    <t>Forfait mensuel par enfant reconnu</t>
  </si>
  <si>
    <t>** Frais effectifs couvrant les frais de camps, de courses d'école et de voyages d'étude (art. 132 al. 1 let. f LEO)</t>
  </si>
  <si>
    <t>* Forfait couvrant les frais de locaux, de mobilier, de matériel et de devoirs surveillés (art. 132 al. 1 let. a, b, et e LEO).
Calculé sur la base de fr. 4'000.-, resp. 1300.-, pour 1 an/10 mois dans le cas d'un accueil collectif, respectivement individuel.</t>
  </si>
  <si>
    <t>Autres frais effectifs d'enfants reconnus **</t>
  </si>
  <si>
    <t>Pièces à fournir</t>
  </si>
  <si>
    <t>Date de naissance</t>
  </si>
  <si>
    <t>Nom(s) de(s) l'établissement(s) :</t>
  </si>
  <si>
    <t>Liste d'élèves relevant de l'article 134 LEO</t>
  </si>
  <si>
    <t>Scolarisation des enfants relevant de l'article 134 LEO
Décompte des frais communaux liés à l'école
pour remboursement par l'Etat</t>
  </si>
  <si>
    <r>
      <t xml:space="preserve">No AVS 13
</t>
    </r>
    <r>
      <rPr>
        <i/>
        <sz val="11"/>
        <rFont val="Arial"/>
        <family val="2"/>
      </rPr>
      <t>source: LAGAPEO</t>
    </r>
  </si>
  <si>
    <t>Logé en centre d'accueil collectif</t>
  </si>
  <si>
    <t>en appartement</t>
  </si>
  <si>
    <t>en centre collectif</t>
  </si>
  <si>
    <t>Logé en appartement</t>
  </si>
  <si>
    <t>nom</t>
  </si>
  <si>
    <r>
      <rPr>
        <b/>
        <sz val="12"/>
        <color rgb="FFFF0000"/>
        <rFont val="Arial"/>
        <family val="2"/>
      </rPr>
      <t>*</t>
    </r>
    <r>
      <rPr>
        <b/>
        <sz val="12"/>
        <rFont val="Arial"/>
        <family val="2"/>
      </rPr>
      <t xml:space="preserve"> Date de début</t>
    </r>
  </si>
  <si>
    <r>
      <rPr>
        <b/>
        <sz val="12"/>
        <color rgb="FFFF0000"/>
        <rFont val="Arial"/>
        <family val="2"/>
      </rPr>
      <t xml:space="preserve">* </t>
    </r>
    <r>
      <rPr>
        <b/>
        <sz val="12"/>
        <rFont val="Arial"/>
        <family val="2"/>
      </rPr>
      <t>Date de fin</t>
    </r>
  </si>
  <si>
    <t>contrôles</t>
  </si>
  <si>
    <t>date début</t>
  </si>
  <si>
    <t>date fin</t>
  </si>
  <si>
    <t>calculs</t>
  </si>
  <si>
    <t>âge</t>
  </si>
  <si>
    <t>No AVS</t>
  </si>
  <si>
    <t>âge min</t>
  </si>
  <si>
    <t>âge max</t>
  </si>
  <si>
    <t>mois début</t>
  </si>
  <si>
    <t>fin mois début</t>
  </si>
  <si>
    <t>nbre jours mois début</t>
  </si>
  <si>
    <t>mois début pris en compte</t>
  </si>
  <si>
    <t>date début (année N)</t>
  </si>
  <si>
    <t>date début (semestre)</t>
  </si>
  <si>
    <t>date fin (année N)</t>
  </si>
  <si>
    <t>date fin (semestre)</t>
  </si>
  <si>
    <t>mois fin</t>
  </si>
  <si>
    <t>nbre jours mois fin</t>
  </si>
  <si>
    <t>mois fin pris en compte</t>
  </si>
  <si>
    <t>nbre de mois avec juillet août</t>
  </si>
  <si>
    <t>nbre de mois pris en compte</t>
  </si>
  <si>
    <t>date début saisie</t>
  </si>
  <si>
    <t>date fin saisie</t>
  </si>
  <si>
    <t>déduction si même mois et nbre de jours &lt;=15</t>
  </si>
  <si>
    <t>Logement</t>
  </si>
  <si>
    <t>données min calcul</t>
  </si>
  <si>
    <t>nbre mois</t>
  </si>
  <si>
    <t>somme</t>
  </si>
  <si>
    <t>moyenne</t>
  </si>
  <si>
    <t>min</t>
  </si>
  <si>
    <t>Q1</t>
  </si>
  <si>
    <t>médiane</t>
  </si>
  <si>
    <t>Q2</t>
  </si>
  <si>
    <t>max</t>
  </si>
  <si>
    <t>écart type</t>
  </si>
  <si>
    <t>Durée</t>
  </si>
  <si>
    <r>
      <rPr>
        <sz val="11"/>
        <color rgb="FFFF0000"/>
        <rFont val="Arial"/>
        <family val="2"/>
      </rPr>
      <t>*</t>
    </r>
    <r>
      <rPr>
        <sz val="11"/>
        <rFont val="Arial"/>
        <family val="2"/>
      </rPr>
      <t xml:space="preserve"> Seule la plage comprise entre le 1er janvier et le 31 décembre est prise en compte. Les mois de juillet et d'août ne sont pas inclus dans le décompte de mois.</t>
    </r>
  </si>
  <si>
    <t>Frais effectifs **</t>
  </si>
  <si>
    <t>Attestation de la direction</t>
  </si>
  <si>
    <t>nbre jours</t>
  </si>
  <si>
    <t>données toutes saisies et OK</t>
  </si>
  <si>
    <t>période</t>
  </si>
  <si>
    <t>âge au 1er oct année N</t>
  </si>
  <si>
    <t>âge au 1er mai année N-1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</si>
</sst>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SFr.&quot;\ #,##0.00"/>
    <numFmt numFmtId="165" formatCode="&quot;CHF &quot;#,##0.00"/>
    <numFmt numFmtId="166" formatCode="[$CHF]\ #,##0.00"/>
    <numFmt numFmtId="167" formatCode="0.0"/>
  </numFmts>
  <fonts count="35" x14ac:knownFonts="1">
    <font>
      <sz val="10"/>
      <name val="Arial"/>
    </font>
    <font>
      <u/>
      <sz val="10"/>
      <color indexed="12"/>
      <name val="Arial"/>
      <family val="2"/>
    </font>
    <font>
      <b/>
      <sz val="11"/>
      <name val="Tahoma"/>
      <family val="2"/>
    </font>
    <font>
      <sz val="11"/>
      <name val="Tahoma"/>
      <family val="2"/>
    </font>
    <font>
      <i/>
      <sz val="11"/>
      <name val="Tahoma"/>
      <family val="2"/>
    </font>
    <font>
      <b/>
      <i/>
      <sz val="11"/>
      <name val="Tahoma"/>
      <family val="2"/>
    </font>
    <font>
      <b/>
      <u/>
      <sz val="12"/>
      <color indexed="12"/>
      <name val="Arial"/>
      <family val="2"/>
    </font>
    <font>
      <sz val="12"/>
      <name val="Arial"/>
      <family val="2"/>
    </font>
    <font>
      <b/>
      <sz val="12"/>
      <name val="Arial"/>
      <family val="2"/>
    </font>
    <font>
      <b/>
      <vertAlign val="superscript"/>
      <sz val="12"/>
      <name val="Arial"/>
      <family val="2"/>
    </font>
    <font>
      <sz val="12"/>
      <color indexed="14"/>
      <name val="Arial"/>
      <family val="2"/>
    </font>
    <font>
      <b/>
      <sz val="12"/>
      <color rgb="FFFF0000"/>
      <name val="Arial"/>
      <family val="2"/>
    </font>
    <font>
      <sz val="18"/>
      <name val="Arial"/>
      <family val="2"/>
    </font>
    <font>
      <sz val="12"/>
      <color theme="0"/>
      <name val="Arial"/>
      <family val="2"/>
    </font>
    <font>
      <b/>
      <sz val="20"/>
      <name val="Arial"/>
      <family val="2"/>
    </font>
    <font>
      <b/>
      <sz val="12"/>
      <name val="Calibri"/>
      <family val="2"/>
    </font>
    <font>
      <b/>
      <sz val="14"/>
      <name val="Arial"/>
      <family val="2"/>
    </font>
    <font>
      <sz val="14"/>
      <name val="Arial"/>
      <family val="2"/>
    </font>
    <font>
      <b/>
      <sz val="14"/>
      <name val="Tahoma"/>
      <family val="2"/>
    </font>
    <font>
      <b/>
      <u/>
      <sz val="14"/>
      <color indexed="12"/>
      <name val="Arial"/>
      <family val="2"/>
    </font>
    <font>
      <b/>
      <sz val="18"/>
      <color theme="6" tint="-0.249977111117893"/>
      <name val="Arial"/>
      <family val="2"/>
    </font>
    <font>
      <b/>
      <sz val="22"/>
      <color theme="6" tint="-0.249977111117893"/>
      <name val="Arial"/>
      <family val="2"/>
    </font>
    <font>
      <sz val="10"/>
      <name val="Arial"/>
      <family val="2"/>
    </font>
    <font>
      <b/>
      <sz val="10"/>
      <color theme="0"/>
      <name val="Arial"/>
      <family val="2"/>
    </font>
    <font>
      <i/>
      <sz val="11"/>
      <color rgb="FFFF0000"/>
      <name val="Tahoma"/>
      <family val="2"/>
    </font>
    <font>
      <i/>
      <sz val="11"/>
      <name val="Arial"/>
      <family val="2"/>
    </font>
    <font>
      <sz val="11"/>
      <name val="Arial"/>
      <family val="2"/>
    </font>
    <font>
      <sz val="11"/>
      <color rgb="FFFF0000"/>
      <name val="Arial"/>
      <family val="2"/>
    </font>
    <font>
      <sz val="18"/>
      <color theme="0"/>
      <name val="Arial"/>
      <family val="2"/>
    </font>
    <font>
      <b/>
      <sz val="12"/>
      <color theme="0"/>
      <name val="Arial"/>
      <family val="2"/>
    </font>
    <font>
      <b/>
      <sz val="22"/>
      <color theme="0"/>
      <name val="Arial"/>
      <family val="2"/>
    </font>
    <font>
      <i/>
      <sz val="18"/>
      <color theme="0"/>
      <name val="Arial"/>
      <family val="2"/>
    </font>
    <font>
      <i/>
      <sz val="12"/>
      <color theme="0"/>
      <name val="Arial"/>
      <family val="2"/>
    </font>
    <font>
      <sz val="10"/>
      <color theme="0"/>
      <name val="Arial"/>
      <family val="2"/>
    </font>
    <font>
      <b/>
      <u/>
      <sz val="11"/>
      <color indexed="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medium">
        <color theme="6" tint="-0.24994659260841701"/>
      </top>
      <bottom style="medium">
        <color theme="6" tint="-0.2499465926084170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07">
    <xf numFmtId="0" fontId="0" fillId="0" borderId="0" xfId="0"/>
    <xf numFmtId="0" fontId="7" fillId="0" borderId="0" xfId="0" applyFont="1" applyAlignment="1" applyProtection="1">
      <alignment horizontal="left"/>
      <protection locked="0"/>
    </xf>
    <xf numFmtId="0" fontId="7" fillId="0" borderId="0" xfId="0" applyFont="1" applyAlignment="1">
      <alignment horizontal="left"/>
    </xf>
    <xf numFmtId="0" fontId="8" fillId="0" borderId="0" xfId="0" applyFont="1" applyAlignment="1">
      <alignment horizontal="left"/>
    </xf>
    <xf numFmtId="0" fontId="7" fillId="0" borderId="0" xfId="0" applyFont="1"/>
    <xf numFmtId="0" fontId="8" fillId="0" borderId="0" xfId="0" applyFont="1"/>
    <xf numFmtId="0" fontId="8" fillId="0" borderId="0" xfId="0" applyFont="1" applyAlignment="1">
      <alignment horizontal="center" vertical="center"/>
    </xf>
    <xf numFmtId="0" fontId="7" fillId="0" borderId="0" xfId="0" applyFont="1" applyAlignment="1">
      <alignment horizontal="center" vertical="center"/>
    </xf>
    <xf numFmtId="0" fontId="13" fillId="0" borderId="0" xfId="0" applyFont="1" applyAlignment="1">
      <alignment horizontal="center" vertical="center"/>
    </xf>
    <xf numFmtId="0" fontId="8" fillId="0" borderId="0" xfId="0" applyFont="1" applyAlignment="1" applyProtection="1">
      <alignment horizontal="left"/>
      <protection locked="0"/>
    </xf>
    <xf numFmtId="0" fontId="2" fillId="2" borderId="6" xfId="0" applyFont="1" applyFill="1" applyBorder="1" applyAlignment="1" applyProtection="1">
      <protection locked="0"/>
    </xf>
    <xf numFmtId="0" fontId="2" fillId="2" borderId="7" xfId="0" applyFont="1" applyFill="1" applyBorder="1" applyAlignment="1" applyProtection="1">
      <protection locked="0"/>
    </xf>
    <xf numFmtId="14" fontId="7" fillId="2" borderId="22" xfId="0" applyNumberFormat="1" applyFont="1" applyFill="1" applyBorder="1" applyAlignment="1" applyProtection="1">
      <alignment horizontal="center" vertical="center"/>
      <protection locked="0"/>
    </xf>
    <xf numFmtId="14" fontId="7" fillId="2" borderId="2" xfId="0" applyNumberFormat="1" applyFont="1" applyFill="1" applyBorder="1" applyAlignment="1" applyProtection="1">
      <alignment horizontal="center" vertical="center"/>
      <protection locked="0"/>
    </xf>
    <xf numFmtId="14" fontId="7" fillId="2" borderId="24" xfId="0" applyNumberFormat="1" applyFont="1" applyFill="1" applyBorder="1" applyAlignment="1" applyProtection="1">
      <alignment horizontal="center" vertical="center"/>
      <protection locked="0"/>
    </xf>
    <xf numFmtId="0" fontId="8" fillId="0" borderId="27"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14" fontId="7" fillId="0" borderId="3" xfId="0" applyNumberFormat="1" applyFont="1" applyFill="1" applyBorder="1" applyAlignment="1" applyProtection="1">
      <alignment horizontal="center" vertical="center"/>
      <protection locked="0"/>
    </xf>
    <xf numFmtId="14" fontId="7" fillId="0" borderId="16" xfId="0" applyNumberFormat="1" applyFont="1" applyFill="1" applyBorder="1" applyAlignment="1" applyProtection="1">
      <alignment horizontal="center" vertical="center"/>
      <protection locked="0"/>
    </xf>
    <xf numFmtId="14" fontId="7" fillId="0" borderId="17" xfId="0" applyNumberFormat="1" applyFont="1" applyFill="1" applyBorder="1" applyAlignment="1" applyProtection="1">
      <alignment horizontal="center" vertical="center"/>
      <protection locked="0"/>
    </xf>
    <xf numFmtId="14" fontId="7" fillId="0" borderId="18" xfId="0" applyNumberFormat="1" applyFont="1" applyFill="1" applyBorder="1" applyAlignment="1" applyProtection="1">
      <alignment horizontal="center" vertical="center"/>
      <protection locked="0"/>
    </xf>
    <xf numFmtId="14" fontId="7" fillId="0" borderId="29" xfId="0" applyNumberFormat="1" applyFont="1" applyFill="1" applyBorder="1" applyAlignment="1" applyProtection="1">
      <alignment horizontal="center" vertical="center"/>
      <protection locked="0"/>
    </xf>
    <xf numFmtId="14" fontId="7" fillId="0" borderId="19" xfId="0" applyNumberFormat="1" applyFont="1" applyFill="1" applyBorder="1" applyAlignment="1" applyProtection="1">
      <alignment horizontal="center" vertical="center"/>
      <protection locked="0"/>
    </xf>
    <xf numFmtId="14" fontId="7" fillId="0" borderId="20" xfId="0" applyNumberFormat="1" applyFont="1" applyFill="1" applyBorder="1" applyAlignment="1" applyProtection="1">
      <alignment horizontal="center" vertical="center"/>
      <protection locked="0"/>
    </xf>
    <xf numFmtId="14" fontId="7" fillId="0" borderId="1" xfId="0" applyNumberFormat="1" applyFont="1" applyFill="1" applyBorder="1" applyAlignment="1" applyProtection="1">
      <alignment horizontal="center" vertical="center"/>
      <protection locked="0"/>
    </xf>
    <xf numFmtId="14" fontId="7" fillId="0" borderId="21" xfId="0" applyNumberFormat="1" applyFont="1" applyFill="1" applyBorder="1" applyAlignment="1" applyProtection="1">
      <alignment horizontal="center" vertical="center"/>
      <protection locked="0"/>
    </xf>
    <xf numFmtId="0" fontId="2" fillId="2" borderId="7"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7" fillId="0" borderId="2" xfId="0" applyFont="1" applyFill="1" applyBorder="1" applyAlignment="1" applyProtection="1">
      <alignment horizontal="center" vertical="center" shrinkToFit="1"/>
    </xf>
    <xf numFmtId="0" fontId="7" fillId="0" borderId="22" xfId="0" applyFont="1" applyFill="1" applyBorder="1" applyAlignment="1" applyProtection="1">
      <alignment horizontal="center" vertical="center" shrinkToFit="1"/>
    </xf>
    <xf numFmtId="0" fontId="7" fillId="0" borderId="0" xfId="0" applyFont="1" applyAlignment="1" applyProtection="1">
      <alignment horizontal="left" vertical="center"/>
      <protection locked="0"/>
    </xf>
    <xf numFmtId="49" fontId="7" fillId="2" borderId="22" xfId="0" applyNumberFormat="1" applyFont="1" applyFill="1" applyBorder="1" applyAlignment="1" applyProtection="1">
      <alignment horizontal="left" vertical="center"/>
      <protection locked="0"/>
    </xf>
    <xf numFmtId="49" fontId="7" fillId="2" borderId="14" xfId="0" applyNumberFormat="1" applyFont="1" applyFill="1" applyBorder="1" applyAlignment="1" applyProtection="1">
      <alignment horizontal="left" vertical="center"/>
      <protection locked="0"/>
    </xf>
    <xf numFmtId="49" fontId="7" fillId="2" borderId="13" xfId="0" applyNumberFormat="1" applyFont="1" applyFill="1" applyBorder="1" applyAlignment="1" applyProtection="1">
      <alignment horizontal="left" vertical="center"/>
      <protection locked="0"/>
    </xf>
    <xf numFmtId="49" fontId="7" fillId="2" borderId="30" xfId="0" applyNumberFormat="1" applyFont="1" applyFill="1" applyBorder="1" applyAlignment="1" applyProtection="1">
      <alignment horizontal="left" vertical="center"/>
      <protection locked="0"/>
    </xf>
    <xf numFmtId="49" fontId="7" fillId="2" borderId="25" xfId="0" applyNumberFormat="1" applyFont="1" applyFill="1" applyBorder="1" applyAlignment="1" applyProtection="1">
      <alignment horizontal="left" vertical="center"/>
      <protection locked="0"/>
    </xf>
    <xf numFmtId="49" fontId="7" fillId="2" borderId="22" xfId="0" applyNumberFormat="1" applyFont="1" applyFill="1" applyBorder="1" applyAlignment="1" applyProtection="1">
      <alignment vertical="center"/>
      <protection locked="0"/>
    </xf>
    <xf numFmtId="49" fontId="7" fillId="2" borderId="2" xfId="0" applyNumberFormat="1" applyFont="1" applyFill="1" applyBorder="1" applyAlignment="1" applyProtection="1">
      <alignment vertical="center"/>
      <protection locked="0"/>
    </xf>
    <xf numFmtId="49" fontId="7" fillId="2" borderId="24" xfId="0" applyNumberFormat="1" applyFont="1" applyFill="1" applyBorder="1" applyAlignment="1" applyProtection="1">
      <alignment vertical="center"/>
      <protection locked="0"/>
    </xf>
    <xf numFmtId="1" fontId="7" fillId="2" borderId="22" xfId="0" applyNumberFormat="1" applyFont="1" applyFill="1" applyBorder="1" applyAlignment="1" applyProtection="1">
      <alignment horizontal="center" vertical="center"/>
      <protection locked="0"/>
    </xf>
    <xf numFmtId="1" fontId="7" fillId="2" borderId="2" xfId="0" applyNumberFormat="1"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3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37" xfId="0" applyFont="1" applyFill="1" applyBorder="1" applyAlignment="1" applyProtection="1">
      <alignment horizontal="center" vertical="center" shrinkToFit="1"/>
    </xf>
    <xf numFmtId="0" fontId="7" fillId="0" borderId="38" xfId="0" applyFont="1" applyFill="1" applyBorder="1" applyAlignment="1" applyProtection="1">
      <alignment horizontal="center" vertical="center" shrinkToFit="1"/>
    </xf>
    <xf numFmtId="0" fontId="13" fillId="0" borderId="0" xfId="0" applyFont="1" applyAlignment="1" applyProtection="1">
      <alignment horizontal="left"/>
    </xf>
    <xf numFmtId="0" fontId="13" fillId="0" borderId="0" xfId="0" applyFont="1" applyAlignment="1" applyProtection="1">
      <alignment horizontal="left" vertical="center"/>
    </xf>
    <xf numFmtId="0" fontId="7" fillId="0" borderId="24" xfId="0" applyFont="1" applyFill="1" applyBorder="1" applyAlignment="1" applyProtection="1">
      <alignment horizontal="center" vertical="center" shrinkToFit="1"/>
    </xf>
    <xf numFmtId="0" fontId="7" fillId="0" borderId="39" xfId="0" applyFont="1" applyFill="1" applyBorder="1" applyAlignment="1" applyProtection="1">
      <alignment horizontal="center" vertical="center" shrinkToFit="1"/>
    </xf>
    <xf numFmtId="0" fontId="7" fillId="3" borderId="0" xfId="0" applyFont="1" applyFill="1" applyAlignment="1" applyProtection="1">
      <alignment horizontal="center" vertical="center"/>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8" fillId="3" borderId="0" xfId="0" applyFont="1" applyFill="1" applyAlignment="1" applyProtection="1">
      <alignment horizontal="left"/>
    </xf>
    <xf numFmtId="0" fontId="7" fillId="3" borderId="0" xfId="0" applyFont="1" applyFill="1" applyAlignment="1">
      <alignment horizontal="center" vertical="center"/>
    </xf>
    <xf numFmtId="0" fontId="7" fillId="3" borderId="0" xfId="0" applyFont="1" applyFill="1" applyAlignment="1">
      <alignment horizontal="left"/>
    </xf>
    <xf numFmtId="0" fontId="8" fillId="3" borderId="0" xfId="0" applyFont="1" applyFill="1" applyAlignment="1" applyProtection="1">
      <alignment horizontal="center" vertical="center"/>
    </xf>
    <xf numFmtId="0" fontId="7" fillId="3" borderId="8"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28" fillId="3" borderId="0" xfId="0" applyFont="1" applyFill="1" applyAlignment="1" applyProtection="1">
      <alignment horizontal="left" vertical="center"/>
    </xf>
    <xf numFmtId="0" fontId="28" fillId="3" borderId="0" xfId="0" applyNumberFormat="1" applyFont="1" applyFill="1" applyAlignment="1" applyProtection="1">
      <alignment horizontal="left" vertical="center"/>
    </xf>
    <xf numFmtId="0" fontId="31" fillId="3" borderId="0" xfId="0" applyFont="1" applyFill="1" applyAlignment="1" applyProtection="1">
      <alignment horizontal="left" vertical="center"/>
    </xf>
    <xf numFmtId="0" fontId="12" fillId="3" borderId="0" xfId="0" applyFont="1" applyFill="1" applyAlignment="1" applyProtection="1">
      <alignment horizontal="left" vertical="center"/>
    </xf>
    <xf numFmtId="0" fontId="8" fillId="3" borderId="0" xfId="0" applyFont="1" applyFill="1" applyAlignment="1" applyProtection="1">
      <alignment horizontal="left" vertical="center"/>
    </xf>
    <xf numFmtId="0" fontId="7" fillId="3" borderId="0" xfId="0" applyFont="1" applyFill="1" applyAlignment="1" applyProtection="1">
      <alignment horizontal="left" vertical="center"/>
    </xf>
    <xf numFmtId="0" fontId="13" fillId="3" borderId="0" xfId="0" applyFont="1" applyFill="1" applyAlignment="1" applyProtection="1">
      <alignment horizontal="left" vertical="center"/>
    </xf>
    <xf numFmtId="0" fontId="13" fillId="3" borderId="0" xfId="0" applyNumberFormat="1" applyFont="1" applyFill="1" applyAlignment="1" applyProtection="1">
      <alignment horizontal="left" vertical="center"/>
    </xf>
    <xf numFmtId="0" fontId="32" fillId="3" borderId="0" xfId="0" applyFont="1" applyFill="1" applyAlignment="1" applyProtection="1">
      <alignment horizontal="left" vertical="center"/>
    </xf>
    <xf numFmtId="0" fontId="18" fillId="3" borderId="0" xfId="0" applyFont="1" applyFill="1" applyBorder="1" applyAlignment="1" applyProtection="1"/>
    <xf numFmtId="0" fontId="16" fillId="3" borderId="0" xfId="0" applyFont="1" applyFill="1" applyAlignment="1" applyProtection="1">
      <alignment vertical="top"/>
    </xf>
    <xf numFmtId="0" fontId="16" fillId="3" borderId="0" xfId="0" applyFont="1" applyFill="1" applyAlignment="1" applyProtection="1">
      <alignment vertical="top" wrapText="1"/>
    </xf>
    <xf numFmtId="14" fontId="13" fillId="3" borderId="0" xfId="0" applyNumberFormat="1" applyFont="1" applyFill="1" applyAlignment="1" applyProtection="1">
      <alignment horizontal="left" vertical="center" shrinkToFit="1"/>
    </xf>
    <xf numFmtId="0" fontId="17" fillId="3" borderId="0" xfId="0" applyFont="1" applyFill="1" applyAlignment="1" applyProtection="1">
      <alignment horizontal="left"/>
    </xf>
    <xf numFmtId="0" fontId="16" fillId="3" borderId="0" xfId="0" applyFont="1" applyFill="1" applyAlignment="1" applyProtection="1">
      <alignment horizontal="left"/>
    </xf>
    <xf numFmtId="0" fontId="7" fillId="3" borderId="0" xfId="0" applyFont="1" applyFill="1" applyAlignment="1" applyProtection="1">
      <alignment horizontal="left"/>
    </xf>
    <xf numFmtId="0" fontId="13" fillId="3" borderId="0" xfId="0" applyFont="1" applyFill="1" applyAlignment="1" applyProtection="1">
      <alignment horizontal="left"/>
    </xf>
    <xf numFmtId="0" fontId="13" fillId="3" borderId="0" xfId="0" applyNumberFormat="1" applyFont="1" applyFill="1" applyAlignment="1" applyProtection="1">
      <alignment horizontal="left"/>
    </xf>
    <xf numFmtId="0" fontId="32" fillId="3" borderId="0" xfId="0" applyFont="1" applyFill="1" applyAlignment="1" applyProtection="1">
      <alignment horizontal="left"/>
    </xf>
    <xf numFmtId="0" fontId="16" fillId="3" borderId="0" xfId="0" applyFont="1" applyFill="1" applyAlignment="1" applyProtection="1">
      <alignment vertical="center" wrapText="1"/>
    </xf>
    <xf numFmtId="0" fontId="18" fillId="3" borderId="0" xfId="0" applyFont="1" applyFill="1" applyBorder="1" applyAlignment="1" applyProtection="1">
      <alignment horizontal="left"/>
    </xf>
    <xf numFmtId="14" fontId="13" fillId="3" borderId="0" xfId="0" applyNumberFormat="1" applyFont="1" applyFill="1" applyAlignment="1" applyProtection="1">
      <alignment horizontal="left"/>
    </xf>
    <xf numFmtId="0" fontId="19" fillId="3" borderId="0" xfId="1" applyFont="1" applyFill="1" applyAlignment="1" applyProtection="1">
      <alignment horizontal="left"/>
    </xf>
    <xf numFmtId="0" fontId="13" fillId="3" borderId="0" xfId="0" applyFont="1" applyFill="1" applyAlignment="1" applyProtection="1">
      <alignment horizontal="left" shrinkToFit="1"/>
    </xf>
    <xf numFmtId="0" fontId="32" fillId="3" borderId="0" xfId="0" applyNumberFormat="1" applyFont="1" applyFill="1" applyBorder="1" applyAlignment="1" applyProtection="1">
      <alignment horizontal="left" vertical="center" wrapText="1"/>
    </xf>
    <xf numFmtId="0" fontId="13" fillId="3" borderId="0" xfId="0" applyNumberFormat="1" applyFont="1" applyFill="1" applyBorder="1" applyAlignment="1" applyProtection="1">
      <alignment horizontal="center" vertical="center" wrapText="1"/>
    </xf>
    <xf numFmtId="1" fontId="8" fillId="3" borderId="0" xfId="0" applyNumberFormat="1" applyFont="1" applyFill="1" applyAlignment="1" applyProtection="1">
      <alignment horizontal="left"/>
    </xf>
    <xf numFmtId="14" fontId="26" fillId="3" borderId="0" xfId="0" applyNumberFormat="1" applyFont="1" applyFill="1" applyAlignment="1" applyProtection="1">
      <alignment horizontal="center" vertical="center"/>
    </xf>
    <xf numFmtId="1" fontId="26" fillId="3" borderId="0" xfId="0" applyNumberFormat="1" applyFont="1" applyFill="1" applyAlignment="1" applyProtection="1">
      <alignment horizontal="left" vertical="center"/>
    </xf>
    <xf numFmtId="14" fontId="23" fillId="3" borderId="0" xfId="0" applyNumberFormat="1" applyFont="1" applyFill="1" applyAlignment="1" applyProtection="1">
      <alignment horizontal="center"/>
    </xf>
    <xf numFmtId="0" fontId="13" fillId="3" borderId="0" xfId="0" applyFont="1" applyFill="1" applyAlignment="1">
      <alignment horizontal="left" vertical="center"/>
    </xf>
    <xf numFmtId="1" fontId="22" fillId="3" borderId="0" xfId="0" applyNumberFormat="1" applyFont="1" applyFill="1" applyAlignment="1" applyProtection="1"/>
    <xf numFmtId="1" fontId="33" fillId="3" borderId="0" xfId="0" applyNumberFormat="1" applyFont="1" applyFill="1" applyAlignment="1" applyProtection="1"/>
    <xf numFmtId="14" fontId="7" fillId="3" borderId="0" xfId="0" applyNumberFormat="1" applyFont="1" applyFill="1" applyAlignment="1" applyProtection="1">
      <alignment horizontal="left"/>
    </xf>
    <xf numFmtId="0" fontId="7" fillId="3" borderId="8" xfId="0" applyFont="1" applyFill="1" applyBorder="1" applyAlignment="1" applyProtection="1">
      <alignment horizontal="left"/>
    </xf>
    <xf numFmtId="0" fontId="8" fillId="3" borderId="9" xfId="0" applyFont="1" applyFill="1" applyBorder="1" applyAlignment="1">
      <alignment horizontal="center" vertical="center"/>
    </xf>
    <xf numFmtId="0" fontId="8" fillId="3" borderId="9" xfId="0" applyFont="1" applyFill="1" applyBorder="1" applyAlignment="1">
      <alignment horizontal="left" vertical="center"/>
    </xf>
    <xf numFmtId="0" fontId="7" fillId="3" borderId="10" xfId="0" applyFont="1" applyFill="1" applyBorder="1" applyAlignment="1" applyProtection="1">
      <alignment horizontal="left"/>
    </xf>
    <xf numFmtId="0" fontId="10" fillId="3" borderId="0" xfId="0" applyFont="1" applyFill="1" applyAlignment="1">
      <alignment horizontal="left" vertical="center"/>
    </xf>
    <xf numFmtId="0" fontId="7" fillId="3" borderId="0" xfId="0" applyFont="1" applyFill="1" applyAlignment="1">
      <alignment horizontal="left" vertical="center"/>
    </xf>
    <xf numFmtId="14" fontId="7" fillId="3" borderId="0" xfId="0" applyNumberFormat="1" applyFont="1" applyFill="1" applyAlignment="1">
      <alignment horizontal="left" vertical="center"/>
    </xf>
    <xf numFmtId="0" fontId="8" fillId="3" borderId="0" xfId="0" applyFont="1" applyFill="1" applyAlignment="1">
      <alignment horizontal="left"/>
    </xf>
    <xf numFmtId="0" fontId="7" fillId="3" borderId="15" xfId="0" applyFont="1" applyFill="1" applyBorder="1" applyAlignment="1">
      <alignment horizontal="left"/>
    </xf>
    <xf numFmtId="0" fontId="8" fillId="3" borderId="40" xfId="0" applyFont="1" applyFill="1" applyBorder="1" applyAlignment="1">
      <alignment horizontal="center" vertical="center"/>
    </xf>
    <xf numFmtId="0" fontId="8" fillId="3" borderId="0" xfId="0" applyFont="1" applyFill="1" applyBorder="1" applyAlignment="1">
      <alignment horizontal="left" vertical="center"/>
    </xf>
    <xf numFmtId="0" fontId="7" fillId="3" borderId="4" xfId="0" applyFont="1" applyFill="1" applyBorder="1" applyAlignment="1">
      <alignment horizontal="left" vertical="center"/>
    </xf>
    <xf numFmtId="0" fontId="13" fillId="3" borderId="0" xfId="0" applyFont="1" applyFill="1" applyBorder="1" applyAlignment="1" applyProtection="1">
      <alignment horizontal="left" vertical="center"/>
    </xf>
    <xf numFmtId="0" fontId="26" fillId="3" borderId="0" xfId="0" applyFont="1" applyFill="1" applyAlignment="1">
      <alignment horizontal="left" vertical="center"/>
    </xf>
    <xf numFmtId="0" fontId="7" fillId="3" borderId="0" xfId="0" applyFont="1" applyFill="1" applyBorder="1" applyAlignment="1">
      <alignment horizontal="left" vertical="center"/>
    </xf>
    <xf numFmtId="0" fontId="8" fillId="3" borderId="11" xfId="0" applyFont="1" applyFill="1" applyBorder="1" applyAlignment="1">
      <alignment horizontal="right" vertical="center"/>
    </xf>
    <xf numFmtId="0" fontId="8" fillId="3" borderId="12" xfId="0" applyFont="1" applyFill="1" applyBorder="1" applyAlignment="1">
      <alignment horizontal="center" vertical="center"/>
    </xf>
    <xf numFmtId="0" fontId="7" fillId="3" borderId="12" xfId="0" applyFont="1" applyFill="1" applyBorder="1" applyAlignment="1">
      <alignment horizontal="left"/>
    </xf>
    <xf numFmtId="0" fontId="7" fillId="3" borderId="5" xfId="0" applyFont="1" applyFill="1" applyBorder="1" applyAlignment="1">
      <alignment horizontal="left" vertical="center"/>
    </xf>
    <xf numFmtId="0" fontId="32" fillId="3" borderId="0" xfId="0" applyNumberFormat="1"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8" fillId="3" borderId="9"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xf>
    <xf numFmtId="0" fontId="8" fillId="3" borderId="8" xfId="0" applyFont="1" applyFill="1" applyBorder="1" applyAlignment="1" applyProtection="1">
      <alignment horizontal="center" vertical="center" wrapText="1"/>
    </xf>
    <xf numFmtId="0" fontId="29" fillId="3" borderId="0" xfId="0" applyFont="1" applyFill="1" applyAlignment="1" applyProtection="1">
      <alignment horizontal="left" vertical="center"/>
    </xf>
    <xf numFmtId="0" fontId="13" fillId="3" borderId="0" xfId="0" applyFont="1" applyFill="1" applyAlignment="1" applyProtection="1">
      <alignment horizontal="center" vertical="center"/>
    </xf>
    <xf numFmtId="2" fontId="13" fillId="3" borderId="0" xfId="0" applyNumberFormat="1" applyFont="1" applyFill="1" applyAlignment="1" applyProtection="1">
      <alignment horizontal="center" vertical="center"/>
    </xf>
    <xf numFmtId="1" fontId="13" fillId="3" borderId="0" xfId="0" applyNumberFormat="1" applyFont="1" applyFill="1" applyAlignment="1" applyProtection="1">
      <alignment horizontal="center" vertical="center"/>
    </xf>
    <xf numFmtId="14" fontId="13" fillId="3" borderId="0" xfId="0" applyNumberFormat="1" applyFont="1" applyFill="1" applyAlignment="1" applyProtection="1">
      <alignment horizontal="center" vertical="center"/>
    </xf>
    <xf numFmtId="14" fontId="13" fillId="3" borderId="0" xfId="0" applyNumberFormat="1" applyFont="1" applyFill="1" applyAlignment="1" applyProtection="1">
      <alignment horizontal="left" vertical="center"/>
    </xf>
    <xf numFmtId="14" fontId="32" fillId="3" borderId="0" xfId="0" applyNumberFormat="1" applyFont="1" applyFill="1" applyAlignment="1" applyProtection="1">
      <alignment horizontal="center" vertical="center"/>
    </xf>
    <xf numFmtId="0" fontId="12" fillId="3" borderId="26" xfId="0" applyFont="1" applyFill="1" applyBorder="1" applyAlignment="1" applyProtection="1">
      <alignment horizontal="left" vertical="center"/>
      <protection locked="0"/>
    </xf>
    <xf numFmtId="0" fontId="12" fillId="3" borderId="0" xfId="0" applyFont="1" applyFill="1" applyAlignment="1" applyProtection="1">
      <alignment horizontal="left" vertical="center"/>
      <protection locked="0"/>
    </xf>
    <xf numFmtId="0" fontId="8" fillId="3" borderId="0" xfId="0" applyFont="1" applyFill="1" applyBorder="1" applyAlignment="1" applyProtection="1">
      <alignment horizontal="center" vertical="center" wrapText="1"/>
    </xf>
    <xf numFmtId="0" fontId="7" fillId="3" borderId="0" xfId="0" applyFont="1" applyFill="1" applyAlignment="1" applyProtection="1">
      <alignment horizontal="left" vertical="center"/>
      <protection locked="0"/>
    </xf>
    <xf numFmtId="0" fontId="7" fillId="3" borderId="0" xfId="0" applyFont="1" applyFill="1" applyAlignment="1" applyProtection="1">
      <alignment horizontal="left"/>
      <protection locked="0"/>
    </xf>
    <xf numFmtId="0" fontId="8" fillId="3" borderId="0" xfId="0" applyFont="1" applyFill="1" applyAlignment="1" applyProtection="1">
      <alignment horizontal="left"/>
      <protection locked="0"/>
    </xf>
    <xf numFmtId="0" fontId="5" fillId="3" borderId="0" xfId="0" applyFont="1" applyFill="1"/>
    <xf numFmtId="0" fontId="3" fillId="3" borderId="0" xfId="0" applyFont="1" applyFill="1" applyProtection="1">
      <protection locked="0"/>
    </xf>
    <xf numFmtId="0" fontId="2" fillId="3" borderId="0" xfId="0" applyFont="1" applyFill="1"/>
    <xf numFmtId="0" fontId="14" fillId="3" borderId="0" xfId="0" applyFont="1" applyFill="1" applyAlignment="1" applyProtection="1">
      <alignment horizontal="left" vertical="center"/>
      <protection locked="0"/>
    </xf>
    <xf numFmtId="14" fontId="8" fillId="3" borderId="0" xfId="0" applyNumberFormat="1" applyFont="1" applyFill="1" applyAlignment="1" applyProtection="1">
      <alignment horizontal="center"/>
    </xf>
    <xf numFmtId="0" fontId="15" fillId="3" borderId="0" xfId="0" applyFont="1" applyFill="1" applyAlignment="1" applyProtection="1">
      <alignment horizontal="center"/>
    </xf>
    <xf numFmtId="14" fontId="8" fillId="3" borderId="0" xfId="0" applyNumberFormat="1" applyFont="1" applyFill="1" applyAlignment="1" applyProtection="1">
      <alignment horizontal="left"/>
    </xf>
    <xf numFmtId="0" fontId="5" fillId="3" borderId="0" xfId="0" applyFont="1" applyFill="1" applyProtection="1"/>
    <xf numFmtId="0" fontId="3" fillId="3" borderId="0" xfId="0" applyFont="1" applyFill="1" applyProtection="1"/>
    <xf numFmtId="4" fontId="3" fillId="3" borderId="0" xfId="0" applyNumberFormat="1" applyFont="1" applyFill="1" applyProtection="1"/>
    <xf numFmtId="0" fontId="3" fillId="3" borderId="0" xfId="0" applyFont="1" applyFill="1" applyAlignment="1" applyProtection="1">
      <alignment wrapText="1"/>
    </xf>
    <xf numFmtId="4" fontId="3" fillId="3" borderId="0" xfId="0" applyNumberFormat="1" applyFont="1" applyFill="1" applyAlignment="1" applyProtection="1">
      <alignment wrapText="1"/>
    </xf>
    <xf numFmtId="0" fontId="2" fillId="3" borderId="0" xfId="0" applyFont="1" applyFill="1" applyAlignment="1" applyProtection="1">
      <alignment vertical="center"/>
    </xf>
    <xf numFmtId="3" fontId="2" fillId="3" borderId="3" xfId="0" applyNumberFormat="1" applyFont="1" applyFill="1" applyBorder="1" applyAlignment="1" applyProtection="1">
      <alignment horizontal="center" vertical="center" wrapText="1"/>
    </xf>
    <xf numFmtId="0" fontId="2" fillId="3" borderId="0" xfId="0" applyFont="1" applyFill="1" applyAlignment="1" applyProtection="1">
      <alignment horizontal="left" vertical="center" indent="1"/>
    </xf>
    <xf numFmtId="0" fontId="2" fillId="3" borderId="0" xfId="0" applyFont="1" applyFill="1" applyAlignment="1" applyProtection="1">
      <alignment vertical="center" wrapText="1"/>
    </xf>
    <xf numFmtId="0" fontId="3" fillId="3" borderId="0" xfId="0" applyFont="1" applyFill="1" applyAlignment="1">
      <alignment wrapText="1"/>
    </xf>
    <xf numFmtId="4" fontId="3" fillId="3" borderId="9" xfId="0" applyNumberFormat="1" applyFont="1" applyFill="1" applyBorder="1" applyAlignment="1">
      <alignment wrapText="1"/>
    </xf>
    <xf numFmtId="0" fontId="3" fillId="3" borderId="0" xfId="0" applyFont="1" applyFill="1" applyAlignment="1" applyProtection="1">
      <alignment horizontal="left"/>
    </xf>
    <xf numFmtId="165" fontId="4" fillId="3" borderId="0" xfId="0" applyNumberFormat="1" applyFont="1" applyFill="1" applyAlignment="1" applyProtection="1">
      <alignment horizontal="right" indent="1"/>
    </xf>
    <xf numFmtId="166" fontId="3" fillId="3" borderId="6" xfId="0" applyNumberFormat="1" applyFont="1" applyFill="1" applyBorder="1" applyAlignment="1" applyProtection="1">
      <alignment shrinkToFit="1"/>
    </xf>
    <xf numFmtId="0" fontId="3" fillId="3" borderId="0" xfId="0" applyFont="1" applyFill="1" applyAlignment="1" applyProtection="1">
      <alignment horizontal="left" indent="1"/>
    </xf>
    <xf numFmtId="166" fontId="3" fillId="3" borderId="0" xfId="0" applyNumberFormat="1" applyFont="1" applyFill="1" applyBorder="1" applyAlignment="1" applyProtection="1">
      <alignment wrapText="1"/>
    </xf>
    <xf numFmtId="4" fontId="3" fillId="3" borderId="0" xfId="0" applyNumberFormat="1" applyFont="1" applyFill="1" applyBorder="1" applyAlignment="1">
      <alignment wrapText="1"/>
    </xf>
    <xf numFmtId="0" fontId="3" fillId="3" borderId="0" xfId="0" applyFont="1" applyFill="1" applyAlignment="1">
      <alignment horizontal="left" indent="1"/>
    </xf>
    <xf numFmtId="0" fontId="4" fillId="3" borderId="0" xfId="0" applyFont="1" applyFill="1" applyAlignment="1">
      <alignment horizontal="right" indent="1"/>
    </xf>
    <xf numFmtId="166" fontId="3" fillId="3" borderId="0" xfId="0" applyNumberFormat="1" applyFont="1" applyFill="1" applyProtection="1"/>
    <xf numFmtId="0" fontId="2" fillId="3" borderId="0" xfId="0" applyFont="1" applyFill="1" applyProtection="1"/>
    <xf numFmtId="166" fontId="2" fillId="3" borderId="3" xfId="0" applyNumberFormat="1" applyFont="1" applyFill="1" applyBorder="1" applyAlignment="1" applyProtection="1">
      <alignment shrinkToFit="1"/>
    </xf>
    <xf numFmtId="164" fontId="3" fillId="3" borderId="0" xfId="0" applyNumberFormat="1" applyFont="1" applyFill="1" applyProtection="1"/>
    <xf numFmtId="0" fontId="2" fillId="3" borderId="0" xfId="0" applyFont="1" applyFill="1" applyAlignment="1" applyProtection="1">
      <alignment vertical="top"/>
    </xf>
    <xf numFmtId="0" fontId="7" fillId="3" borderId="0" xfId="0" applyFont="1" applyFill="1" applyAlignment="1" applyProtection="1">
      <alignment horizontal="left" vertical="top"/>
    </xf>
    <xf numFmtId="0" fontId="8" fillId="3" borderId="0" xfId="0" applyFont="1" applyFill="1" applyBorder="1" applyAlignment="1" applyProtection="1">
      <alignment vertical="top"/>
    </xf>
    <xf numFmtId="0" fontId="3" fillId="3" borderId="0" xfId="0" applyFont="1" applyFill="1" applyAlignment="1" applyProtection="1">
      <alignment vertical="top"/>
    </xf>
    <xf numFmtId="0" fontId="7" fillId="3" borderId="12" xfId="0" applyFont="1" applyFill="1" applyBorder="1" applyAlignment="1" applyProtection="1">
      <alignment vertical="top"/>
    </xf>
    <xf numFmtId="0" fontId="8" fillId="3" borderId="12" xfId="0" applyFont="1" applyFill="1" applyBorder="1" applyAlignment="1" applyProtection="1">
      <alignment vertical="top"/>
    </xf>
    <xf numFmtId="0" fontId="8" fillId="3" borderId="8" xfId="0" applyFont="1" applyFill="1" applyBorder="1" applyAlignment="1" applyProtection="1">
      <alignment horizontal="left" indent="1"/>
    </xf>
    <xf numFmtId="0" fontId="7" fillId="3" borderId="9" xfId="0" applyFont="1" applyFill="1" applyBorder="1" applyAlignment="1" applyProtection="1">
      <alignment horizontal="left" indent="1"/>
    </xf>
    <xf numFmtId="0" fontId="7" fillId="3" borderId="9" xfId="0" applyFont="1" applyFill="1" applyBorder="1" applyAlignment="1" applyProtection="1">
      <alignment horizontal="left"/>
    </xf>
    <xf numFmtId="0" fontId="8" fillId="3" borderId="9" xfId="0" applyFont="1" applyFill="1" applyBorder="1" applyAlignment="1" applyProtection="1">
      <alignment horizontal="left"/>
    </xf>
    <xf numFmtId="0" fontId="8" fillId="3" borderId="15" xfId="0" applyFont="1" applyFill="1" applyBorder="1" applyAlignment="1" applyProtection="1">
      <alignment horizontal="left" indent="2"/>
    </xf>
    <xf numFmtId="0" fontId="7" fillId="3" borderId="0" xfId="0" applyFont="1" applyFill="1" applyBorder="1" applyAlignment="1" applyProtection="1">
      <alignment horizontal="left" indent="1"/>
    </xf>
    <xf numFmtId="0" fontId="7"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7" fillId="3" borderId="4" xfId="0" applyFont="1" applyFill="1" applyBorder="1" applyAlignment="1" applyProtection="1">
      <alignment horizontal="left"/>
    </xf>
    <xf numFmtId="0" fontId="6" fillId="3" borderId="15" xfId="1" applyFont="1" applyFill="1" applyBorder="1" applyAlignment="1" applyProtection="1">
      <alignment horizontal="left" indent="2"/>
    </xf>
    <xf numFmtId="0" fontId="7" fillId="3" borderId="15" xfId="0" applyFont="1" applyFill="1" applyBorder="1" applyAlignment="1" applyProtection="1">
      <alignment horizontal="left"/>
    </xf>
    <xf numFmtId="0" fontId="11" fillId="3" borderId="11" xfId="0" applyFont="1" applyFill="1" applyBorder="1" applyAlignment="1" applyProtection="1">
      <alignment horizontal="left" vertical="top" indent="2"/>
    </xf>
    <xf numFmtId="0" fontId="7" fillId="3" borderId="12" xfId="0" applyFont="1" applyFill="1" applyBorder="1" applyAlignment="1" applyProtection="1">
      <alignment horizontal="left"/>
    </xf>
    <xf numFmtId="0" fontId="8" fillId="3" borderId="12" xfId="0" applyFont="1" applyFill="1" applyBorder="1" applyAlignment="1" applyProtection="1">
      <alignment horizontal="left"/>
    </xf>
    <xf numFmtId="0" fontId="7" fillId="3" borderId="5" xfId="0" applyFont="1" applyFill="1" applyBorder="1" applyAlignment="1" applyProtection="1">
      <alignment horizontal="left"/>
    </xf>
    <xf numFmtId="1" fontId="7" fillId="2" borderId="24" xfId="0" applyNumberFormat="1" applyFont="1" applyFill="1" applyBorder="1" applyAlignment="1" applyProtection="1">
      <alignment horizontal="center" vertical="center"/>
      <protection locked="0"/>
    </xf>
    <xf numFmtId="0" fontId="34" fillId="2" borderId="7" xfId="1" applyFont="1" applyFill="1" applyBorder="1" applyAlignment="1" applyProtection="1">
      <alignment horizontal="left"/>
      <protection locked="0"/>
    </xf>
    <xf numFmtId="0" fontId="32" fillId="3" borderId="0" xfId="0" applyNumberFormat="1" applyFont="1" applyFill="1" applyBorder="1" applyAlignment="1" applyProtection="1">
      <alignment horizontal="left" vertical="center"/>
    </xf>
    <xf numFmtId="0" fontId="29" fillId="3" borderId="0" xfId="0" applyNumberFormat="1" applyFont="1" applyFill="1" applyBorder="1" applyAlignment="1" applyProtection="1">
      <alignment horizontal="center" vertical="center" wrapText="1"/>
    </xf>
    <xf numFmtId="2" fontId="13" fillId="3" borderId="0" xfId="0" applyNumberFormat="1" applyFont="1" applyFill="1" applyBorder="1" applyAlignment="1" applyProtection="1">
      <alignment horizontal="center" vertical="center" wrapText="1"/>
    </xf>
    <xf numFmtId="167" fontId="29" fillId="3" borderId="0" xfId="0" applyNumberFormat="1" applyFont="1" applyFill="1" applyBorder="1" applyAlignment="1" applyProtection="1">
      <alignment horizontal="center" vertical="center" wrapText="1"/>
    </xf>
    <xf numFmtId="2" fontId="29" fillId="3" borderId="0" xfId="0" applyNumberFormat="1" applyFont="1" applyFill="1" applyBorder="1" applyAlignment="1" applyProtection="1">
      <alignment horizontal="center" vertical="center" wrapText="1"/>
    </xf>
    <xf numFmtId="166" fontId="3" fillId="2" borderId="6" xfId="0" applyNumberFormat="1" applyFont="1" applyFill="1" applyBorder="1" applyAlignment="1" applyProtection="1">
      <alignment shrinkToFit="1"/>
      <protection locked="0"/>
    </xf>
    <xf numFmtId="14" fontId="7" fillId="3" borderId="0" xfId="0" applyNumberFormat="1" applyFont="1" applyFill="1" applyAlignment="1">
      <alignment horizontal="left"/>
    </xf>
    <xf numFmtId="0" fontId="20" fillId="3" borderId="26" xfId="0" applyFont="1" applyFill="1" applyBorder="1" applyAlignment="1" applyProtection="1">
      <alignment horizontal="center" vertical="center" wrapText="1"/>
    </xf>
    <xf numFmtId="14" fontId="11" fillId="3" borderId="12" xfId="0" applyNumberFormat="1" applyFont="1" applyFill="1" applyBorder="1" applyAlignment="1" applyProtection="1">
      <alignment horizontal="left" vertical="top"/>
    </xf>
    <xf numFmtId="0" fontId="4" fillId="3" borderId="0" xfId="0" applyFont="1" applyFill="1" applyAlignment="1" applyProtection="1">
      <alignment horizontal="left" vertical="top" wrapText="1"/>
    </xf>
    <xf numFmtId="0" fontId="3" fillId="3" borderId="0" xfId="0" applyFont="1" applyFill="1" applyAlignment="1" applyProtection="1">
      <alignment horizontal="left" vertical="top" wrapText="1"/>
    </xf>
    <xf numFmtId="0" fontId="3" fillId="3" borderId="0" xfId="0" applyFont="1" applyFill="1" applyAlignment="1" applyProtection="1">
      <alignment horizontal="left" vertical="top"/>
    </xf>
    <xf numFmtId="0" fontId="24" fillId="3" borderId="0" xfId="0" applyFont="1" applyFill="1" applyAlignment="1" applyProtection="1">
      <alignment horizontal="left" vertical="top" wrapText="1"/>
    </xf>
    <xf numFmtId="0" fontId="14" fillId="3" borderId="0" xfId="0" applyFont="1" applyFill="1" applyAlignment="1" applyProtection="1">
      <alignment horizontal="left" vertical="center"/>
    </xf>
    <xf numFmtId="0" fontId="21" fillId="3" borderId="26" xfId="0" applyFont="1" applyFill="1" applyBorder="1" applyAlignment="1" applyProtection="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cellXfs>
  <cellStyles count="2">
    <cellStyle name="Lien hypertexte" xfId="1" builtinId="8"/>
    <cellStyle name="Normal" xfId="0" builtinId="0"/>
  </cellStyles>
  <dxfs count="10">
    <dxf>
      <font>
        <color rgb="FFC00000"/>
      </font>
    </dxf>
    <dxf>
      <font>
        <color rgb="FFC00000"/>
      </font>
    </dxf>
    <dxf>
      <font>
        <color rgb="FFC00000"/>
      </font>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ndense val="0"/>
        <extend val="0"/>
        <color rgb="FF9C0006"/>
      </font>
      <fill>
        <patternFill>
          <bgColor theme="5" tint="0.59996337778862885"/>
        </patternFill>
      </fill>
    </dxf>
    <dxf>
      <font>
        <condense val="0"/>
        <extend val="0"/>
        <color rgb="FF9C0006"/>
      </font>
      <fill>
        <patternFill>
          <bgColor theme="5" tint="0.59996337778862885"/>
        </patternFill>
      </fill>
    </dxf>
    <dxf>
      <font>
        <color rgb="FFC00000"/>
      </font>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0</xdr:col>
      <xdr:colOff>772576</xdr:colOff>
      <xdr:row>0</xdr:row>
      <xdr:rowOff>1200150</xdr:rowOff>
    </xdr:to>
    <xdr:pic>
      <xdr:nvPicPr>
        <xdr:cNvPr id="1025" name="Picture 1" descr="vd_logo_rvb_36mm[1]"/>
        <xdr:cNvPicPr>
          <a:picLocks noChangeAspect="1" noChangeArrowheads="1"/>
        </xdr:cNvPicPr>
      </xdr:nvPicPr>
      <xdr:blipFill>
        <a:blip xmlns:r="http://schemas.openxmlformats.org/officeDocument/2006/relationships" r:embed="rId1" cstate="print"/>
        <a:srcRect/>
        <a:stretch>
          <a:fillRect/>
        </a:stretch>
      </xdr:blipFill>
      <xdr:spPr bwMode="auto">
        <a:xfrm>
          <a:off x="142875" y="142875"/>
          <a:ext cx="629701" cy="1057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e-marie.berger@vd.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nne-marie.berger@vd.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zoomScaleNormal="100" workbookViewId="0">
      <selection activeCell="E3" sqref="E3"/>
    </sheetView>
  </sheetViews>
  <sheetFormatPr baseColWidth="10" defaultColWidth="11.44140625" defaultRowHeight="15.6" x14ac:dyDescent="0.3"/>
  <cols>
    <col min="1" max="1" width="20.109375" style="59" customWidth="1"/>
    <col min="2" max="2" width="13.44140625" style="59" customWidth="1"/>
    <col min="3" max="3" width="3.44140625" style="59" customWidth="1"/>
    <col min="4" max="4" width="13.44140625" style="59" customWidth="1"/>
    <col min="5" max="5" width="17.88671875" style="2" customWidth="1"/>
    <col min="6" max="6" width="15.6640625" style="3" customWidth="1"/>
    <col min="7" max="7" width="20.33203125" style="2" customWidth="1"/>
    <col min="8" max="8" width="32.33203125" style="2" customWidth="1"/>
    <col min="9" max="16384" width="11.44140625" style="2"/>
  </cols>
  <sheetData>
    <row r="1" spans="1:8" s="131" customFormat="1" ht="104.25" customHeight="1" thickBot="1" x14ac:dyDescent="0.3">
      <c r="A1" s="130"/>
      <c r="B1" s="196" t="s">
        <v>52</v>
      </c>
      <c r="C1" s="196"/>
      <c r="D1" s="196"/>
      <c r="E1" s="196"/>
      <c r="F1" s="196"/>
      <c r="G1" s="196"/>
      <c r="H1" s="196"/>
    </row>
    <row r="2" spans="1:8" s="133" customFormat="1" ht="26.25" customHeight="1" x14ac:dyDescent="0.25">
      <c r="A2" s="132"/>
      <c r="B2" s="132"/>
      <c r="C2" s="132"/>
      <c r="D2" s="132"/>
      <c r="E2" s="132"/>
      <c r="F2" s="132"/>
      <c r="G2" s="60"/>
    </row>
    <row r="3" spans="1:8" s="134" customFormat="1" ht="15.75" customHeight="1" x14ac:dyDescent="0.3">
      <c r="A3" s="57" t="s">
        <v>18</v>
      </c>
      <c r="E3" s="28"/>
      <c r="F3" s="10"/>
      <c r="G3" s="10"/>
      <c r="H3" s="10"/>
    </row>
    <row r="4" spans="1:8" s="134" customFormat="1" ht="15.75" customHeight="1" x14ac:dyDescent="0.3">
      <c r="A4" s="57" t="s">
        <v>24</v>
      </c>
      <c r="E4" s="27"/>
      <c r="F4" s="11"/>
      <c r="G4" s="11"/>
      <c r="H4" s="11"/>
    </row>
    <row r="5" spans="1:8" s="134" customFormat="1" ht="15.75" customHeight="1" x14ac:dyDescent="0.3">
      <c r="A5" s="57" t="s">
        <v>12</v>
      </c>
      <c r="E5" s="27"/>
      <c r="F5" s="11"/>
      <c r="G5" s="11"/>
      <c r="H5" s="11"/>
    </row>
    <row r="6" spans="1:8" s="134" customFormat="1" ht="15.75" customHeight="1" x14ac:dyDescent="0.3">
      <c r="A6" s="57" t="s">
        <v>13</v>
      </c>
      <c r="E6" s="28"/>
      <c r="F6" s="10"/>
      <c r="G6" s="10"/>
      <c r="H6" s="10"/>
    </row>
    <row r="7" spans="1:8" s="134" customFormat="1" ht="15.75" customHeight="1" x14ac:dyDescent="0.3">
      <c r="A7" s="57" t="s">
        <v>14</v>
      </c>
      <c r="E7" s="188"/>
      <c r="F7" s="11"/>
      <c r="G7" s="11"/>
      <c r="H7" s="11"/>
    </row>
    <row r="8" spans="1:8" s="134" customFormat="1" ht="15.75" customHeight="1" x14ac:dyDescent="0.3">
      <c r="A8" s="57" t="s">
        <v>15</v>
      </c>
      <c r="E8" s="27"/>
      <c r="F8" s="11"/>
      <c r="G8" s="11"/>
      <c r="H8" s="11"/>
    </row>
    <row r="9" spans="1:8" s="134" customFormat="1" ht="15.75" customHeight="1" x14ac:dyDescent="0.3">
      <c r="A9" s="80"/>
      <c r="H9" s="135"/>
    </row>
    <row r="10" spans="1:8" s="134" customFormat="1" ht="15.75" customHeight="1" x14ac:dyDescent="0.25">
      <c r="A10" s="136" t="s">
        <v>17</v>
      </c>
      <c r="G10" s="137"/>
      <c r="H10" s="137"/>
    </row>
    <row r="11" spans="1:8" s="134" customFormat="1" ht="15.75" customHeight="1" x14ac:dyDescent="0.25">
      <c r="A11" s="138" t="s">
        <v>20</v>
      </c>
      <c r="E11" s="10"/>
      <c r="F11" s="10"/>
      <c r="G11" s="10"/>
      <c r="H11" s="10"/>
    </row>
    <row r="12" spans="1:8" s="134" customFormat="1" ht="15.75" customHeight="1" x14ac:dyDescent="0.25">
      <c r="A12" s="138" t="s">
        <v>10</v>
      </c>
      <c r="E12" s="27"/>
      <c r="F12" s="11"/>
      <c r="G12" s="11"/>
      <c r="H12" s="11"/>
    </row>
    <row r="13" spans="1:8" s="134" customFormat="1" ht="15.75" customHeight="1" x14ac:dyDescent="0.25">
      <c r="A13" s="138" t="s">
        <v>11</v>
      </c>
      <c r="E13" s="27"/>
      <c r="F13" s="11"/>
      <c r="G13" s="11"/>
      <c r="H13" s="11"/>
    </row>
    <row r="14" spans="1:8" s="133" customFormat="1" ht="28.5" customHeight="1" x14ac:dyDescent="0.25">
      <c r="A14" s="60"/>
      <c r="B14" s="60"/>
      <c r="C14" s="60"/>
      <c r="D14" s="60"/>
      <c r="E14" s="60"/>
      <c r="F14" s="60"/>
      <c r="G14" s="60"/>
    </row>
    <row r="15" spans="1:8" s="134" customFormat="1" ht="24" customHeight="1" x14ac:dyDescent="0.3">
      <c r="A15" s="139">
        <v>2018</v>
      </c>
      <c r="B15" s="80"/>
      <c r="C15" s="80"/>
      <c r="D15" s="80"/>
      <c r="E15" s="80"/>
      <c r="F15" s="57"/>
      <c r="G15" s="80"/>
    </row>
    <row r="16" spans="1:8" s="134" customFormat="1" ht="15" customHeight="1" x14ac:dyDescent="0.3">
      <c r="A16" s="80"/>
      <c r="B16" s="80"/>
      <c r="C16" s="80"/>
      <c r="D16" s="80"/>
      <c r="E16" s="80"/>
      <c r="F16" s="57"/>
      <c r="G16" s="80"/>
    </row>
    <row r="17" spans="1:8" s="80" customFormat="1" ht="21" customHeight="1" x14ac:dyDescent="0.3">
      <c r="A17" s="57" t="s">
        <v>27</v>
      </c>
      <c r="B17" s="140">
        <f>VLOOKUP(A15,'Dates semestres'!A3:E10,2)</f>
        <v>43101</v>
      </c>
      <c r="C17" s="141" t="s">
        <v>36</v>
      </c>
      <c r="D17" s="140">
        <f>VLOOKUP(A15,'Dates semestres'!A3:E10,3)</f>
        <v>43281</v>
      </c>
      <c r="E17" s="91" t="str">
        <f>CONCATENATE("(",TEXT(ROUND((D17-B17)/30,0),"#"), " mois)")</f>
        <v>(6 mois)</v>
      </c>
      <c r="F17" s="142"/>
    </row>
    <row r="18" spans="1:8" s="80" customFormat="1" ht="21" customHeight="1" x14ac:dyDescent="0.3">
      <c r="A18" s="57" t="s">
        <v>28</v>
      </c>
      <c r="B18" s="140">
        <f>VLOOKUP(A15,'Dates semestres'!A3:E10,4)</f>
        <v>43344</v>
      </c>
      <c r="C18" s="141" t="s">
        <v>36</v>
      </c>
      <c r="D18" s="140">
        <f>VLOOKUP(A15,'Dates semestres'!A3:E10,5)</f>
        <v>43465</v>
      </c>
      <c r="E18" s="91" t="str">
        <f>CONCATENATE("(",TEXT(ROUND((D18-B18)/30,0),"#"), " mois)")</f>
        <v>(4 mois)</v>
      </c>
      <c r="F18" s="57"/>
    </row>
    <row r="19" spans="1:8" s="80" customFormat="1" ht="15" customHeight="1" x14ac:dyDescent="0.3">
      <c r="F19" s="57"/>
    </row>
    <row r="20" spans="1:8" s="80" customFormat="1" x14ac:dyDescent="0.3">
      <c r="A20" s="143" t="s">
        <v>5</v>
      </c>
      <c r="B20" s="144"/>
      <c r="C20" s="144"/>
      <c r="D20" s="145"/>
      <c r="F20" s="57"/>
    </row>
    <row r="21" spans="1:8" s="80" customFormat="1" ht="33" customHeight="1" x14ac:dyDescent="0.25">
      <c r="A21" s="198" t="s">
        <v>25</v>
      </c>
      <c r="B21" s="198"/>
      <c r="C21" s="198"/>
      <c r="D21" s="198"/>
      <c r="E21" s="198"/>
      <c r="F21" s="198"/>
      <c r="G21" s="198"/>
      <c r="H21" s="198"/>
    </row>
    <row r="22" spans="1:8" s="80" customFormat="1" x14ac:dyDescent="0.3">
      <c r="A22" s="146"/>
      <c r="B22" s="146"/>
      <c r="C22" s="146"/>
      <c r="D22" s="147"/>
      <c r="F22" s="57"/>
    </row>
    <row r="23" spans="1:8" s="70" customFormat="1" ht="20.25" customHeight="1" x14ac:dyDescent="0.25">
      <c r="A23" s="148" t="s">
        <v>29</v>
      </c>
      <c r="G23" s="149">
        <f>'Liste annuelle'!I13</f>
        <v>0</v>
      </c>
      <c r="H23" s="150" t="s">
        <v>22</v>
      </c>
    </row>
    <row r="24" spans="1:8" s="70" customFormat="1" ht="20.25" customHeight="1" x14ac:dyDescent="0.25">
      <c r="A24" s="151"/>
      <c r="G24" s="149">
        <f>'Liste annuelle'!I14</f>
        <v>0</v>
      </c>
      <c r="H24" s="150" t="s">
        <v>21</v>
      </c>
    </row>
    <row r="25" spans="1:8" s="59" customFormat="1" ht="19.5" customHeight="1" x14ac:dyDescent="0.25">
      <c r="A25" s="143" t="s">
        <v>43</v>
      </c>
      <c r="F25" s="152"/>
      <c r="G25" s="153"/>
    </row>
    <row r="26" spans="1:8" s="80" customFormat="1" ht="15" customHeight="1" x14ac:dyDescent="0.25">
      <c r="A26" s="154" t="s">
        <v>44</v>
      </c>
      <c r="F26" s="155">
        <v>130</v>
      </c>
      <c r="G26" s="156">
        <f>G23*F26</f>
        <v>0</v>
      </c>
      <c r="H26" s="157" t="s">
        <v>22</v>
      </c>
    </row>
    <row r="27" spans="1:8" s="80" customFormat="1" ht="15" x14ac:dyDescent="0.25">
      <c r="A27" s="146"/>
      <c r="F27" s="155">
        <v>400</v>
      </c>
      <c r="G27" s="156">
        <f>G24*F27</f>
        <v>0</v>
      </c>
      <c r="H27" s="157" t="s">
        <v>21</v>
      </c>
    </row>
    <row r="28" spans="1:8" s="80" customFormat="1" ht="15" x14ac:dyDescent="0.25">
      <c r="A28" s="146"/>
      <c r="F28" s="155"/>
      <c r="G28" s="158"/>
    </row>
    <row r="29" spans="1:8" s="59" customFormat="1" ht="19.5" customHeight="1" x14ac:dyDescent="0.25">
      <c r="A29" s="143" t="s">
        <v>98</v>
      </c>
      <c r="F29" s="152"/>
      <c r="G29" s="159"/>
    </row>
    <row r="30" spans="1:8" s="59" customFormat="1" ht="15" customHeight="1" x14ac:dyDescent="0.25">
      <c r="A30" s="201" t="s">
        <v>48</v>
      </c>
      <c r="B30" s="201"/>
      <c r="C30" s="201"/>
      <c r="D30" s="201"/>
      <c r="E30" s="201"/>
      <c r="F30" s="201"/>
      <c r="G30" s="201"/>
      <c r="H30" s="201"/>
    </row>
    <row r="31" spans="1:8" s="59" customFormat="1" ht="15.75" customHeight="1" x14ac:dyDescent="0.25">
      <c r="A31" s="160" t="s">
        <v>6</v>
      </c>
      <c r="F31" s="161" t="s">
        <v>0</v>
      </c>
      <c r="G31" s="194"/>
    </row>
    <row r="32" spans="1:8" s="59" customFormat="1" ht="15.75" customHeight="1" x14ac:dyDescent="0.25">
      <c r="A32" s="160" t="s">
        <v>7</v>
      </c>
      <c r="F32" s="161" t="s">
        <v>0</v>
      </c>
      <c r="G32" s="194"/>
    </row>
    <row r="33" spans="1:8" s="59" customFormat="1" ht="15.75" customHeight="1" x14ac:dyDescent="0.25">
      <c r="A33" s="160" t="s">
        <v>47</v>
      </c>
      <c r="F33" s="161" t="s">
        <v>0</v>
      </c>
      <c r="G33" s="194"/>
    </row>
    <row r="34" spans="1:8" s="80" customFormat="1" ht="15" x14ac:dyDescent="0.25">
      <c r="A34" s="144"/>
      <c r="G34" s="162"/>
    </row>
    <row r="35" spans="1:8" s="80" customFormat="1" ht="15" x14ac:dyDescent="0.25">
      <c r="A35" s="163" t="s">
        <v>1</v>
      </c>
      <c r="G35" s="164">
        <f>SUM(G26:G33)</f>
        <v>0</v>
      </c>
    </row>
    <row r="36" spans="1:8" s="80" customFormat="1" x14ac:dyDescent="0.3">
      <c r="A36" s="144"/>
      <c r="B36" s="144"/>
      <c r="C36" s="144"/>
      <c r="D36" s="165"/>
      <c r="F36" s="57"/>
    </row>
    <row r="37" spans="1:8" s="80" customFormat="1" ht="33" customHeight="1" x14ac:dyDescent="0.25">
      <c r="A37" s="199" t="s">
        <v>46</v>
      </c>
      <c r="B37" s="200"/>
      <c r="C37" s="200"/>
      <c r="D37" s="200"/>
      <c r="E37" s="200"/>
      <c r="F37" s="200"/>
      <c r="G37" s="200"/>
      <c r="H37" s="200"/>
    </row>
    <row r="38" spans="1:8" s="80" customFormat="1" ht="16.5" customHeight="1" x14ac:dyDescent="0.3">
      <c r="A38" s="144" t="s">
        <v>45</v>
      </c>
      <c r="B38" s="144"/>
      <c r="C38" s="144"/>
      <c r="D38" s="165"/>
      <c r="F38" s="57"/>
    </row>
    <row r="39" spans="1:8" s="80" customFormat="1" x14ac:dyDescent="0.3">
      <c r="A39" s="144"/>
      <c r="B39" s="144"/>
      <c r="C39" s="144"/>
      <c r="D39" s="145"/>
      <c r="F39" s="57"/>
    </row>
    <row r="40" spans="1:8" s="167" customFormat="1" ht="15.75" customHeight="1" x14ac:dyDescent="0.25">
      <c r="A40" s="166" t="s">
        <v>37</v>
      </c>
      <c r="B40" s="166"/>
      <c r="C40" s="166"/>
      <c r="D40" s="166"/>
      <c r="F40" s="168" t="s">
        <v>99</v>
      </c>
      <c r="G40" s="168"/>
    </row>
    <row r="41" spans="1:8" s="167" customFormat="1" ht="153.75" customHeight="1" x14ac:dyDescent="0.25">
      <c r="A41" s="169" t="s">
        <v>2</v>
      </c>
      <c r="B41" s="166"/>
      <c r="C41" s="166"/>
      <c r="D41" s="166"/>
      <c r="F41" s="170" t="s">
        <v>2</v>
      </c>
      <c r="G41" s="171"/>
      <c r="H41" s="195"/>
    </row>
    <row r="42" spans="1:8" s="80" customFormat="1" ht="19.5" customHeight="1" x14ac:dyDescent="0.3">
      <c r="B42" s="172" t="s">
        <v>39</v>
      </c>
      <c r="C42" s="173"/>
      <c r="D42" s="173"/>
      <c r="E42" s="174"/>
      <c r="F42" s="175"/>
      <c r="G42" s="102"/>
    </row>
    <row r="43" spans="1:8" s="80" customFormat="1" ht="19.5" customHeight="1" x14ac:dyDescent="0.3">
      <c r="B43" s="176" t="s">
        <v>30</v>
      </c>
      <c r="C43" s="177"/>
      <c r="D43" s="177"/>
      <c r="E43" s="178"/>
      <c r="F43" s="179"/>
      <c r="G43" s="180"/>
    </row>
    <row r="44" spans="1:8" s="80" customFormat="1" ht="19.5" customHeight="1" x14ac:dyDescent="0.3">
      <c r="B44" s="176" t="s">
        <v>16</v>
      </c>
      <c r="C44" s="177"/>
      <c r="D44" s="177"/>
      <c r="E44" s="178"/>
      <c r="F44" s="179"/>
      <c r="G44" s="180"/>
    </row>
    <row r="45" spans="1:8" s="80" customFormat="1" ht="19.5" customHeight="1" x14ac:dyDescent="0.3">
      <c r="B45" s="176" t="s">
        <v>4</v>
      </c>
      <c r="C45" s="177"/>
      <c r="D45" s="177"/>
      <c r="E45" s="178"/>
      <c r="F45" s="179"/>
      <c r="G45" s="180"/>
    </row>
    <row r="46" spans="1:8" s="80" customFormat="1" ht="19.5" customHeight="1" x14ac:dyDescent="0.3">
      <c r="B46" s="181" t="s">
        <v>19</v>
      </c>
      <c r="C46" s="177"/>
      <c r="D46" s="177"/>
      <c r="E46" s="178"/>
      <c r="F46" s="179"/>
      <c r="G46" s="180"/>
    </row>
    <row r="47" spans="1:8" s="80" customFormat="1" ht="19.5" customHeight="1" x14ac:dyDescent="0.3">
      <c r="B47" s="182"/>
      <c r="C47" s="178"/>
      <c r="D47" s="178"/>
      <c r="E47" s="178"/>
      <c r="F47" s="179"/>
      <c r="G47" s="180"/>
    </row>
    <row r="48" spans="1:8" s="80" customFormat="1" ht="21.75" customHeight="1" x14ac:dyDescent="0.3">
      <c r="B48" s="183" t="s">
        <v>26</v>
      </c>
      <c r="C48" s="197">
        <f>IF(OR(A15=2013,A15=2014,A15=2016,A15=2018),DATE(A15+1,3,1)-1,IF(A15=2017,DATE(2018,4,30),DATE(A15+1,1,30)))</f>
        <v>43524</v>
      </c>
      <c r="D48" s="197"/>
      <c r="E48" s="184"/>
      <c r="F48" s="185"/>
      <c r="G48" s="186"/>
    </row>
    <row r="49" spans="6:6" s="59" customFormat="1" ht="11.25" customHeight="1" x14ac:dyDescent="0.3">
      <c r="F49" s="106"/>
    </row>
  </sheetData>
  <sheetProtection password="F528" sheet="1" objects="1" scenarios="1" formatColumns="0" formatRows="0" selectLockedCells="1"/>
  <mergeCells count="5">
    <mergeCell ref="B1:H1"/>
    <mergeCell ref="C48:D48"/>
    <mergeCell ref="A21:H21"/>
    <mergeCell ref="A37:H37"/>
    <mergeCell ref="A30:H30"/>
  </mergeCells>
  <dataValidations count="1">
    <dataValidation type="whole" allowBlank="1" showInputMessage="1" showErrorMessage="1" sqref="B15">
      <formula1>2013</formula1>
      <formula2>2020</formula2>
    </dataValidation>
  </dataValidations>
  <hyperlinks>
    <hyperlink ref="B46" r:id="rId1"/>
  </hyperlinks>
  <printOptions horizontalCentered="1"/>
  <pageMargins left="0.51181102362204722" right="0.51181102362204722" top="0.74803149606299213" bottom="0.74803149606299213" header="0.31496062992125984" footer="0.31496062992125984"/>
  <pageSetup paperSize="9" scale="68" orientation="portrait" horizontalDpi="1200" verticalDpi="1200" r:id="rId2"/>
  <headerFooter>
    <oddFooter>&amp;LV2019.1&amp;R&amp;D</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Année" error="Sélectionner une valeur (liste déroulante) ou en saisir une comprise entre 2013 et 2020">
          <x14:formula1>
            <xm:f>'Dates semestres'!$A$3:$A$10</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493"/>
  <sheetViews>
    <sheetView topLeftCell="A6" zoomScale="80" zoomScaleNormal="80" workbookViewId="0">
      <selection activeCell="B18" sqref="B18"/>
    </sheetView>
  </sheetViews>
  <sheetFormatPr baseColWidth="10" defaultColWidth="11.44140625" defaultRowHeight="15.6" x14ac:dyDescent="0.3"/>
  <cols>
    <col min="1" max="1" width="4.88671875" style="58" customWidth="1"/>
    <col min="2" max="2" width="19.6640625" style="2" customWidth="1"/>
    <col min="3" max="4" width="33.44140625" style="2" customWidth="1"/>
    <col min="5" max="5" width="13.33203125" style="2" customWidth="1"/>
    <col min="6" max="6" width="34.109375" style="3" customWidth="1"/>
    <col min="7" max="8" width="13.5546875" style="2" customWidth="1"/>
    <col min="9" max="9" width="14.33203125" style="2" customWidth="1"/>
    <col min="10" max="11" width="10.88671875" style="2" customWidth="1"/>
    <col min="12" max="21" width="9.5546875" style="81" customWidth="1"/>
    <col min="22" max="23" width="12.5546875" style="81" customWidth="1"/>
    <col min="24" max="24" width="9.33203125" style="81" customWidth="1"/>
    <col min="25" max="25" width="12.6640625" style="81" bestFit="1" customWidth="1"/>
    <col min="26" max="26" width="12.6640625" style="81" customWidth="1"/>
    <col min="27" max="27" width="8.6640625" style="81" customWidth="1"/>
    <col min="28" max="28" width="12.6640625" style="81" bestFit="1" customWidth="1"/>
    <col min="29" max="30" width="11.44140625" style="81"/>
    <col min="31" max="31" width="12.6640625" style="81" bestFit="1" customWidth="1"/>
    <col min="32" max="32" width="12.6640625" style="82" bestFit="1" customWidth="1"/>
    <col min="33" max="35" width="8.6640625" style="81" customWidth="1"/>
    <col min="36" max="36" width="14.6640625" style="81" customWidth="1"/>
    <col min="37" max="37" width="12.44140625" style="81" customWidth="1"/>
    <col min="38" max="38" width="8.6640625" style="81" customWidth="1"/>
    <col min="39" max="40" width="13.6640625" style="83" customWidth="1"/>
    <col min="41" max="51" width="11.44140625" style="81"/>
    <col min="52" max="52" width="14.6640625" style="81" bestFit="1" customWidth="1"/>
    <col min="53" max="53" width="11.44140625" style="81"/>
    <col min="54" max="64" width="11.44140625" style="50"/>
    <col min="65" max="16384" width="11.44140625" style="2"/>
  </cols>
  <sheetData>
    <row r="1" spans="1:64" s="68" customFormat="1" ht="36" customHeight="1" thickBot="1" x14ac:dyDescent="0.3">
      <c r="A1" s="203" t="s">
        <v>51</v>
      </c>
      <c r="B1" s="203"/>
      <c r="C1" s="203"/>
      <c r="D1" s="203"/>
      <c r="E1" s="203"/>
      <c r="F1" s="203"/>
      <c r="G1" s="203"/>
      <c r="H1" s="203"/>
      <c r="I1" s="203"/>
      <c r="J1" s="203"/>
      <c r="K1" s="203"/>
      <c r="L1" s="64"/>
      <c r="M1" s="65"/>
      <c r="N1" s="65"/>
      <c r="O1" s="65"/>
      <c r="P1" s="65"/>
      <c r="Q1" s="65"/>
      <c r="R1" s="65"/>
      <c r="S1" s="65"/>
      <c r="T1" s="65"/>
      <c r="U1" s="65"/>
      <c r="V1" s="65"/>
      <c r="W1" s="65"/>
      <c r="X1" s="65"/>
      <c r="Y1" s="65"/>
      <c r="Z1" s="65"/>
      <c r="AA1" s="65"/>
      <c r="AB1" s="65"/>
      <c r="AC1" s="65"/>
      <c r="AD1" s="65"/>
      <c r="AE1" s="65"/>
      <c r="AF1" s="66"/>
      <c r="AG1" s="65"/>
      <c r="AH1" s="65"/>
      <c r="AI1" s="65"/>
      <c r="AJ1" s="65"/>
      <c r="AK1" s="65"/>
      <c r="AL1" s="65"/>
      <c r="AM1" s="67"/>
      <c r="AN1" s="67"/>
      <c r="AO1" s="65"/>
      <c r="AP1" s="65"/>
      <c r="AQ1" s="65"/>
      <c r="AR1" s="65"/>
      <c r="AS1" s="65"/>
      <c r="AT1" s="65"/>
      <c r="AU1" s="65"/>
      <c r="AV1" s="65"/>
      <c r="AW1" s="65"/>
      <c r="AX1" s="65"/>
      <c r="AY1" s="65"/>
      <c r="AZ1" s="65"/>
      <c r="BA1" s="65"/>
      <c r="BB1" s="65"/>
      <c r="BC1" s="65"/>
      <c r="BD1" s="65"/>
      <c r="BE1" s="65"/>
      <c r="BF1" s="65"/>
      <c r="BG1" s="65"/>
      <c r="BH1" s="65"/>
      <c r="BI1" s="65"/>
      <c r="BJ1" s="65"/>
      <c r="BK1" s="65"/>
      <c r="BL1" s="65"/>
    </row>
    <row r="2" spans="1:64" s="70" customFormat="1" ht="18" customHeight="1" x14ac:dyDescent="0.25">
      <c r="A2" s="54"/>
      <c r="B2" s="60"/>
      <c r="C2" s="60"/>
      <c r="D2" s="69"/>
      <c r="E2" s="60"/>
      <c r="F2" s="60"/>
      <c r="G2" s="60"/>
      <c r="H2" s="60"/>
      <c r="L2" s="71"/>
      <c r="M2" s="71"/>
      <c r="N2" s="71"/>
      <c r="O2" s="71"/>
      <c r="P2" s="71"/>
      <c r="Q2" s="71"/>
      <c r="R2" s="71"/>
      <c r="S2" s="71"/>
      <c r="T2" s="71"/>
      <c r="U2" s="71"/>
      <c r="V2" s="71"/>
      <c r="W2" s="71"/>
      <c r="X2" s="71"/>
      <c r="Y2" s="71"/>
      <c r="Z2" s="71"/>
      <c r="AA2" s="71"/>
      <c r="AB2" s="71"/>
      <c r="AC2" s="71"/>
      <c r="AD2" s="71"/>
      <c r="AE2" s="71"/>
      <c r="AF2" s="72"/>
      <c r="AG2" s="71"/>
      <c r="AH2" s="71"/>
      <c r="AI2" s="71"/>
      <c r="AJ2" s="71"/>
      <c r="AK2" s="71"/>
      <c r="AL2" s="71"/>
      <c r="AM2" s="73"/>
      <c r="AN2" s="73"/>
      <c r="AO2" s="71"/>
      <c r="AP2" s="71"/>
      <c r="AQ2" s="71"/>
      <c r="AR2" s="71"/>
      <c r="AS2" s="71"/>
      <c r="AT2" s="71"/>
      <c r="AU2" s="71"/>
      <c r="AV2" s="71"/>
      <c r="AW2" s="71"/>
      <c r="AX2" s="71"/>
      <c r="AY2" s="71"/>
      <c r="AZ2" s="71"/>
      <c r="BA2" s="71"/>
      <c r="BB2" s="71"/>
      <c r="BC2" s="71"/>
      <c r="BD2" s="71"/>
      <c r="BE2" s="71"/>
      <c r="BF2" s="71"/>
      <c r="BG2" s="71"/>
      <c r="BH2" s="71"/>
      <c r="BI2" s="71"/>
      <c r="BJ2" s="71"/>
      <c r="BK2" s="71"/>
      <c r="BL2" s="71"/>
    </row>
    <row r="3" spans="1:64" s="70" customFormat="1" ht="18" customHeight="1" x14ac:dyDescent="0.3">
      <c r="A3" s="55" t="s">
        <v>50</v>
      </c>
      <c r="B3" s="60"/>
      <c r="C3" s="60"/>
      <c r="D3" s="74" t="str">
        <f>IF(ISBLANK('Calcul de frais'!E3),"",'Calcul de frais'!E3)</f>
        <v/>
      </c>
      <c r="E3" s="60"/>
      <c r="F3" s="60"/>
      <c r="G3" s="60"/>
      <c r="H3" s="75" t="s">
        <v>8</v>
      </c>
      <c r="I3" s="76"/>
      <c r="J3" s="76"/>
      <c r="L3" s="77">
        <f>'Calcul de frais'!B17</f>
        <v>43101</v>
      </c>
      <c r="M3" s="77">
        <f>N3-14</f>
        <v>43267</v>
      </c>
      <c r="N3" s="77">
        <f>'Calcul de frais'!D17</f>
        <v>43281</v>
      </c>
      <c r="O3" s="77">
        <f>'Calcul de frais'!B18</f>
        <v>43344</v>
      </c>
      <c r="P3" s="77">
        <f>O3+15</f>
        <v>43359</v>
      </c>
      <c r="Q3" s="77">
        <f>'Calcul de frais'!D18</f>
        <v>43465</v>
      </c>
      <c r="R3" s="71"/>
      <c r="S3" s="71"/>
      <c r="T3" s="71"/>
      <c r="U3" s="71"/>
      <c r="V3" s="71"/>
      <c r="W3" s="71"/>
      <c r="X3" s="71"/>
      <c r="Y3" s="71"/>
      <c r="Z3" s="71"/>
      <c r="AA3" s="71"/>
      <c r="AB3" s="71"/>
      <c r="AC3" s="71"/>
      <c r="AD3" s="71"/>
      <c r="AE3" s="71"/>
      <c r="AF3" s="72"/>
      <c r="AG3" s="71"/>
      <c r="AH3" s="71"/>
      <c r="AI3" s="71"/>
      <c r="AJ3" s="71"/>
      <c r="AK3" s="71"/>
      <c r="AL3" s="71"/>
      <c r="AM3" s="73"/>
      <c r="AN3" s="73"/>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1:64" s="80" customFormat="1" ht="18" customHeight="1" x14ac:dyDescent="0.3">
      <c r="A4" s="55" t="s">
        <v>12</v>
      </c>
      <c r="B4" s="78"/>
      <c r="C4" s="79"/>
      <c r="D4" s="74" t="str">
        <f>IF(ISBLANK('Calcul de frais'!E5),"",'Calcul de frais'!E5)</f>
        <v/>
      </c>
      <c r="E4" s="74"/>
      <c r="F4" s="74"/>
      <c r="G4" s="78"/>
      <c r="H4" s="75" t="s">
        <v>31</v>
      </c>
      <c r="I4" s="76"/>
      <c r="J4" s="76"/>
      <c r="L4" s="81"/>
      <c r="M4" s="77"/>
      <c r="N4" s="81"/>
      <c r="O4" s="81"/>
      <c r="P4" s="81"/>
      <c r="Q4" s="81"/>
      <c r="R4" s="81"/>
      <c r="S4" s="81"/>
      <c r="T4" s="81"/>
      <c r="U4" s="81"/>
      <c r="V4" s="81"/>
      <c r="W4" s="81"/>
      <c r="X4" s="81"/>
      <c r="Y4" s="81"/>
      <c r="Z4" s="81"/>
      <c r="AA4" s="81"/>
      <c r="AB4" s="81"/>
      <c r="AC4" s="81"/>
      <c r="AD4" s="81"/>
      <c r="AE4" s="81"/>
      <c r="AF4" s="82"/>
      <c r="AG4" s="81"/>
      <c r="AH4" s="81"/>
      <c r="AI4" s="81"/>
      <c r="AJ4" s="81"/>
      <c r="AK4" s="81"/>
      <c r="AL4" s="81"/>
      <c r="AM4" s="83"/>
      <c r="AN4" s="83"/>
      <c r="AO4" s="81"/>
      <c r="AP4" s="81"/>
      <c r="AQ4" s="81"/>
      <c r="AR4" s="81"/>
      <c r="AS4" s="81"/>
      <c r="AT4" s="81"/>
      <c r="AU4" s="81"/>
      <c r="AV4" s="81"/>
      <c r="AW4" s="81"/>
      <c r="AX4" s="81"/>
      <c r="AY4" s="81"/>
      <c r="AZ4" s="81"/>
      <c r="BA4" s="81"/>
      <c r="BB4" s="81"/>
      <c r="BC4" s="81"/>
      <c r="BD4" s="81"/>
      <c r="BE4" s="81"/>
      <c r="BF4" s="81"/>
      <c r="BG4" s="81"/>
      <c r="BH4" s="81"/>
      <c r="BI4" s="81"/>
      <c r="BJ4" s="81"/>
      <c r="BK4" s="81"/>
      <c r="BL4" s="81"/>
    </row>
    <row r="5" spans="1:64" s="80" customFormat="1" ht="18" customHeight="1" x14ac:dyDescent="0.3">
      <c r="A5" s="55" t="s">
        <v>13</v>
      </c>
      <c r="B5" s="78"/>
      <c r="C5" s="79"/>
      <c r="D5" s="74" t="str">
        <f>IF(ISBLANK('Calcul de frais'!E6),"",'Calcul de frais'!E6)</f>
        <v/>
      </c>
      <c r="E5" s="74"/>
      <c r="F5" s="74"/>
      <c r="G5" s="78"/>
      <c r="H5" s="79" t="s">
        <v>9</v>
      </c>
      <c r="I5" s="78"/>
      <c r="J5" s="84"/>
      <c r="L5" s="81"/>
      <c r="M5" s="81"/>
      <c r="N5" s="81"/>
      <c r="O5" s="81"/>
      <c r="P5" s="81"/>
      <c r="Q5" s="81"/>
      <c r="R5" s="81"/>
      <c r="S5" s="81"/>
      <c r="T5" s="81"/>
      <c r="U5" s="81"/>
      <c r="V5" s="81"/>
      <c r="W5" s="81"/>
      <c r="X5" s="81"/>
      <c r="Y5" s="81"/>
      <c r="Z5" s="81"/>
      <c r="AA5" s="81"/>
      <c r="AB5" s="81"/>
      <c r="AC5" s="81"/>
      <c r="AD5" s="81"/>
      <c r="AE5" s="81"/>
      <c r="AF5" s="82"/>
      <c r="AG5" s="81"/>
      <c r="AH5" s="81"/>
      <c r="AI5" s="81"/>
      <c r="AJ5" s="81"/>
      <c r="AK5" s="81"/>
      <c r="AL5" s="81"/>
      <c r="AM5" s="83"/>
      <c r="AN5" s="83"/>
      <c r="AO5" s="81"/>
      <c r="AP5" s="81"/>
      <c r="AQ5" s="81"/>
      <c r="AR5" s="81"/>
      <c r="AS5" s="81"/>
      <c r="AT5" s="81"/>
      <c r="AU5" s="81"/>
      <c r="AV5" s="81"/>
      <c r="AW5" s="81"/>
      <c r="AX5" s="81"/>
      <c r="AY5" s="81"/>
      <c r="AZ5" s="81"/>
      <c r="BA5" s="81"/>
      <c r="BB5" s="81"/>
      <c r="BC5" s="81"/>
      <c r="BD5" s="81"/>
      <c r="BE5" s="81"/>
      <c r="BF5" s="81"/>
      <c r="BG5" s="81"/>
      <c r="BH5" s="81"/>
      <c r="BI5" s="81"/>
      <c r="BJ5" s="81"/>
      <c r="BK5" s="81"/>
      <c r="BL5" s="81"/>
    </row>
    <row r="6" spans="1:64" s="80" customFormat="1" ht="18" customHeight="1" x14ac:dyDescent="0.3">
      <c r="A6" s="55" t="s">
        <v>14</v>
      </c>
      <c r="B6" s="78"/>
      <c r="C6" s="79"/>
      <c r="D6" s="74" t="str">
        <f>IF(ISBLANK('Calcul de frais'!E7),"",'Calcul de frais'!E7)</f>
        <v/>
      </c>
      <c r="E6" s="74"/>
      <c r="F6" s="74"/>
      <c r="G6" s="78"/>
      <c r="H6" s="79" t="s">
        <v>16</v>
      </c>
      <c r="I6" s="78"/>
      <c r="J6" s="78"/>
      <c r="L6" s="81"/>
      <c r="M6" s="81"/>
      <c r="N6" s="81"/>
      <c r="O6" s="81"/>
      <c r="P6" s="81"/>
      <c r="Q6" s="81"/>
      <c r="R6" s="81"/>
      <c r="S6" s="81"/>
      <c r="T6" s="81"/>
      <c r="U6" s="81"/>
      <c r="V6" s="81"/>
      <c r="W6" s="81"/>
      <c r="X6" s="81"/>
      <c r="Y6" s="81"/>
      <c r="Z6" s="81"/>
      <c r="AA6" s="81"/>
      <c r="AB6" s="81"/>
      <c r="AC6" s="81"/>
      <c r="AD6" s="81"/>
      <c r="AE6" s="81"/>
      <c r="AF6" s="82"/>
      <c r="AG6" s="81"/>
      <c r="AH6" s="81"/>
      <c r="AI6" s="81"/>
      <c r="AJ6" s="81"/>
      <c r="AK6" s="81"/>
      <c r="AL6" s="81"/>
      <c r="AM6" s="83"/>
      <c r="AN6" s="83"/>
      <c r="AO6" s="81"/>
      <c r="AP6" s="81"/>
      <c r="AQ6" s="81"/>
      <c r="AR6" s="81"/>
      <c r="AS6" s="81"/>
      <c r="AT6" s="81"/>
      <c r="AU6" s="81"/>
      <c r="AV6" s="81"/>
      <c r="AW6" s="81"/>
      <c r="AX6" s="81"/>
      <c r="AY6" s="81"/>
      <c r="AZ6" s="81"/>
      <c r="BA6" s="81"/>
      <c r="BB6" s="81"/>
      <c r="BC6" s="81"/>
      <c r="BD6" s="81"/>
      <c r="BE6" s="81"/>
      <c r="BF6" s="81"/>
      <c r="BG6" s="81"/>
      <c r="BH6" s="81"/>
      <c r="BI6" s="81"/>
      <c r="BJ6" s="81"/>
      <c r="BK6" s="81"/>
      <c r="BL6" s="81"/>
    </row>
    <row r="7" spans="1:64" s="80" customFormat="1" ht="18" customHeight="1" x14ac:dyDescent="0.3">
      <c r="A7" s="55" t="s">
        <v>15</v>
      </c>
      <c r="B7" s="78"/>
      <c r="C7" s="79"/>
      <c r="D7" s="85" t="str">
        <f>IF(ISBLANK('Calcul de frais'!E8),"",'Calcul de frais'!E8)</f>
        <v/>
      </c>
      <c r="E7" s="74"/>
      <c r="F7" s="74"/>
      <c r="G7" s="78"/>
      <c r="H7" s="79" t="s">
        <v>4</v>
      </c>
      <c r="I7" s="78"/>
      <c r="J7" s="78"/>
      <c r="L7" s="86"/>
      <c r="M7" s="81"/>
      <c r="N7" s="81"/>
      <c r="O7" s="81"/>
      <c r="P7" s="81"/>
      <c r="Q7" s="81"/>
      <c r="R7" s="81"/>
      <c r="S7" s="81"/>
      <c r="T7" s="81"/>
      <c r="U7" s="81"/>
      <c r="V7" s="81"/>
      <c r="W7" s="81"/>
      <c r="X7" s="81"/>
      <c r="Y7" s="81"/>
      <c r="Z7" s="81"/>
      <c r="AA7" s="81"/>
      <c r="AB7" s="81"/>
      <c r="AC7" s="81"/>
      <c r="AD7" s="81"/>
      <c r="AE7" s="81"/>
      <c r="AF7" s="82"/>
      <c r="AG7" s="81"/>
      <c r="AH7" s="81"/>
      <c r="AI7" s="81"/>
      <c r="AJ7" s="81"/>
      <c r="AK7" s="81"/>
      <c r="AL7" s="81"/>
      <c r="AM7" s="83"/>
      <c r="AN7" s="83"/>
      <c r="AO7" s="81"/>
      <c r="AP7" s="81"/>
      <c r="AQ7" s="81"/>
      <c r="AR7" s="81"/>
      <c r="AS7" s="81"/>
      <c r="AT7" s="81"/>
      <c r="AU7" s="81"/>
      <c r="AV7" s="81"/>
      <c r="AW7" s="81"/>
      <c r="AX7" s="81"/>
      <c r="AY7" s="81"/>
      <c r="AZ7" s="81"/>
      <c r="BA7" s="81"/>
      <c r="BB7" s="81"/>
      <c r="BC7" s="81"/>
      <c r="BD7" s="81"/>
      <c r="BE7" s="81"/>
      <c r="BF7" s="81"/>
      <c r="BG7" s="81"/>
      <c r="BH7" s="81"/>
      <c r="BI7" s="81"/>
      <c r="BJ7" s="81"/>
      <c r="BK7" s="81"/>
      <c r="BL7" s="81"/>
    </row>
    <row r="8" spans="1:64" s="80" customFormat="1" ht="18" customHeight="1" x14ac:dyDescent="0.3">
      <c r="A8" s="56"/>
      <c r="B8" s="78"/>
      <c r="C8" s="78"/>
      <c r="D8" s="78"/>
      <c r="E8" s="78"/>
      <c r="F8" s="78"/>
      <c r="G8" s="78"/>
      <c r="H8" s="87" t="s">
        <v>19</v>
      </c>
      <c r="I8" s="78"/>
      <c r="J8" s="78"/>
      <c r="L8" s="81"/>
      <c r="M8" s="81"/>
      <c r="N8" s="81"/>
      <c r="O8" s="81"/>
      <c r="P8" s="81"/>
      <c r="Q8" s="81"/>
      <c r="R8" s="81"/>
      <c r="S8" s="81"/>
      <c r="T8" s="81"/>
      <c r="U8" s="81"/>
      <c r="V8" s="81"/>
      <c r="W8" s="81"/>
      <c r="X8" s="81"/>
      <c r="Y8" s="81"/>
      <c r="Z8" s="81"/>
      <c r="AA8" s="81"/>
      <c r="AB8" s="81"/>
      <c r="AC8" s="81"/>
      <c r="AD8" s="81"/>
      <c r="AE8" s="81"/>
      <c r="AF8" s="82"/>
      <c r="AG8" s="81"/>
      <c r="AH8" s="81"/>
      <c r="AI8" s="81"/>
      <c r="AJ8" s="81"/>
      <c r="AK8" s="81"/>
      <c r="AL8" s="81"/>
      <c r="AM8" s="83"/>
      <c r="AN8" s="83"/>
      <c r="AO8" s="81"/>
      <c r="AP8" s="81"/>
      <c r="AQ8" s="81"/>
      <c r="AR8" s="81"/>
      <c r="AS8" s="81"/>
      <c r="AT8" s="81"/>
      <c r="AU8" s="81"/>
      <c r="AV8" s="81"/>
      <c r="AW8" s="81"/>
      <c r="AX8" s="81"/>
      <c r="AY8" s="81"/>
      <c r="AZ8" s="189" t="s">
        <v>96</v>
      </c>
      <c r="BA8" s="81"/>
      <c r="BB8" s="81"/>
      <c r="BC8" s="81"/>
      <c r="BD8" s="81"/>
      <c r="BE8" s="81"/>
      <c r="BF8" s="81"/>
      <c r="BG8" s="81"/>
      <c r="BH8" s="81"/>
      <c r="BI8" s="81"/>
      <c r="BJ8" s="81"/>
      <c r="BK8" s="81"/>
      <c r="BL8" s="81"/>
    </row>
    <row r="9" spans="1:64" s="80" customFormat="1" ht="16.5" customHeight="1" x14ac:dyDescent="0.3">
      <c r="A9" s="54"/>
      <c r="F9" s="57"/>
      <c r="L9" s="81"/>
      <c r="M9" s="81"/>
      <c r="N9" s="81"/>
      <c r="O9" s="81"/>
      <c r="P9" s="81"/>
      <c r="Q9" s="81"/>
      <c r="R9" s="81"/>
      <c r="S9" s="81"/>
      <c r="T9" s="81"/>
      <c r="U9" s="81"/>
      <c r="V9" s="81"/>
      <c r="W9" s="81"/>
      <c r="X9" s="81"/>
      <c r="Y9" s="81"/>
      <c r="Z9" s="81"/>
      <c r="AA9" s="81"/>
      <c r="AB9" s="81"/>
      <c r="AC9" s="81"/>
      <c r="AD9" s="81"/>
      <c r="AE9" s="81"/>
      <c r="AF9" s="82"/>
      <c r="AG9" s="81"/>
      <c r="AH9" s="81"/>
      <c r="AI9" s="88"/>
      <c r="AJ9" s="88"/>
      <c r="AK9" s="88"/>
      <c r="AL9" s="81"/>
      <c r="AM9" s="83"/>
      <c r="AN9" s="83"/>
      <c r="AO9" s="89" t="s">
        <v>90</v>
      </c>
      <c r="AP9" s="90">
        <f>QUARTILE(AP16:AY16,0)</f>
        <v>0</v>
      </c>
      <c r="AQ9" s="81"/>
      <c r="AR9" s="81"/>
      <c r="AS9" s="81"/>
      <c r="AT9" s="81"/>
      <c r="AU9" s="81"/>
      <c r="AV9" s="81"/>
      <c r="AW9" s="81"/>
      <c r="AX9" s="81"/>
      <c r="AY9" s="81"/>
      <c r="AZ9" s="90">
        <f>QUARTILE(AZ$18:AZ$217,0)</f>
        <v>0</v>
      </c>
      <c r="BA9" s="89" t="s">
        <v>90</v>
      </c>
      <c r="BB9" s="81"/>
      <c r="BC9" s="81"/>
      <c r="BD9" s="81"/>
      <c r="BE9" s="81"/>
      <c r="BF9" s="81"/>
      <c r="BG9" s="81"/>
      <c r="BH9" s="81"/>
      <c r="BI9" s="81"/>
      <c r="BJ9" s="81"/>
      <c r="BK9" s="81"/>
      <c r="BL9" s="81"/>
    </row>
    <row r="10" spans="1:64" s="70" customFormat="1" ht="21.75" customHeight="1" x14ac:dyDescent="0.25">
      <c r="A10" s="202">
        <f>'Calcul de frais'!A15</f>
        <v>2018</v>
      </c>
      <c r="B10" s="202"/>
      <c r="L10" s="71"/>
      <c r="M10" s="81"/>
      <c r="N10" s="81"/>
      <c r="O10" s="71"/>
      <c r="P10" s="71"/>
      <c r="Q10" s="71"/>
      <c r="R10" s="81"/>
      <c r="S10" s="71"/>
      <c r="T10" s="71"/>
      <c r="U10" s="71"/>
      <c r="V10" s="71"/>
      <c r="W10" s="71"/>
      <c r="X10" s="71"/>
      <c r="Y10" s="71"/>
      <c r="Z10" s="71"/>
      <c r="AA10" s="71"/>
      <c r="AB10" s="71"/>
      <c r="AC10" s="71"/>
      <c r="AD10" s="71"/>
      <c r="AE10" s="71"/>
      <c r="AF10" s="72"/>
      <c r="AG10" s="71"/>
      <c r="AH10" s="71"/>
      <c r="AI10" s="88"/>
      <c r="AJ10" s="88"/>
      <c r="AK10" s="88"/>
      <c r="AL10" s="71"/>
      <c r="AM10" s="73"/>
      <c r="AN10" s="73"/>
      <c r="AO10" s="89" t="s">
        <v>91</v>
      </c>
      <c r="AP10" s="90">
        <f>QUARTILE(AP16:AY16,1)</f>
        <v>0</v>
      </c>
      <c r="AQ10" s="71"/>
      <c r="AR10" s="71"/>
      <c r="AS10" s="71"/>
      <c r="AT10" s="71"/>
      <c r="AU10" s="71"/>
      <c r="AV10" s="71"/>
      <c r="AW10" s="71"/>
      <c r="AX10" s="71"/>
      <c r="AY10" s="71"/>
      <c r="AZ10" s="90">
        <f>QUARTILE(AZ$18:AZ$217,1)</f>
        <v>0</v>
      </c>
      <c r="BA10" s="89" t="s">
        <v>91</v>
      </c>
      <c r="BB10" s="71"/>
      <c r="BC10" s="71"/>
      <c r="BD10" s="71"/>
      <c r="BE10" s="71"/>
      <c r="BF10" s="71"/>
      <c r="BG10" s="71"/>
      <c r="BH10" s="71"/>
      <c r="BI10" s="71"/>
      <c r="BJ10" s="71"/>
      <c r="BK10" s="71"/>
      <c r="BL10" s="71"/>
    </row>
    <row r="11" spans="1:64" s="80" customFormat="1" ht="21" customHeight="1" x14ac:dyDescent="0.3">
      <c r="A11" s="57" t="str">
        <f>CONCATENATE("1er semestre: du 1er janvier au 30 juin ", 'Calcul de frais'!A15, " (6 mois)")</f>
        <v>1er semestre: du 1er janvier au 30 juin 2018 (6 mois)</v>
      </c>
      <c r="D11" s="91"/>
      <c r="E11" s="92"/>
      <c r="F11" s="93"/>
      <c r="G11" s="93"/>
      <c r="H11" s="94">
        <f>'Calcul de frais'!D18</f>
        <v>43465</v>
      </c>
      <c r="I11" s="94"/>
      <c r="J11" s="95" t="s">
        <v>57</v>
      </c>
      <c r="L11" s="81"/>
      <c r="M11" s="81"/>
      <c r="N11" s="81"/>
      <c r="O11" s="81"/>
      <c r="P11" s="81"/>
      <c r="Q11" s="81"/>
      <c r="R11" s="81"/>
      <c r="S11" s="81"/>
      <c r="T11" s="81"/>
      <c r="U11" s="81"/>
      <c r="V11" s="81"/>
      <c r="W11" s="81"/>
      <c r="X11" s="81"/>
      <c r="Y11" s="81"/>
      <c r="Z11" s="81"/>
      <c r="AA11" s="81"/>
      <c r="AB11" s="81"/>
      <c r="AC11" s="81"/>
      <c r="AD11" s="81"/>
      <c r="AE11" s="81"/>
      <c r="AF11" s="82"/>
      <c r="AG11" s="81"/>
      <c r="AH11" s="81"/>
      <c r="AI11" s="88"/>
      <c r="AJ11" s="88"/>
      <c r="AK11" s="88"/>
      <c r="AL11" s="81"/>
      <c r="AM11" s="83"/>
      <c r="AN11" s="83"/>
      <c r="AO11" s="89" t="s">
        <v>92</v>
      </c>
      <c r="AP11" s="190">
        <f>QUARTILE(AP16:AY16,2)</f>
        <v>0</v>
      </c>
      <c r="AQ11" s="81"/>
      <c r="AR11" s="81"/>
      <c r="AS11" s="81"/>
      <c r="AT11" s="81"/>
      <c r="AU11" s="81"/>
      <c r="AV11" s="81"/>
      <c r="AW11" s="81"/>
      <c r="AX11" s="81"/>
      <c r="AY11" s="81"/>
      <c r="AZ11" s="190">
        <f>QUARTILE(AZ$18:AZ$217,2)</f>
        <v>0</v>
      </c>
      <c r="BA11" s="89" t="s">
        <v>92</v>
      </c>
      <c r="BB11" s="81"/>
      <c r="BC11" s="81"/>
      <c r="BD11" s="81"/>
      <c r="BE11" s="81"/>
      <c r="BF11" s="81"/>
      <c r="BG11" s="81"/>
      <c r="BH11" s="81"/>
      <c r="BI11" s="81"/>
      <c r="BJ11" s="81"/>
      <c r="BK11" s="81"/>
      <c r="BL11" s="81"/>
    </row>
    <row r="12" spans="1:64" s="80" customFormat="1" ht="21" customHeight="1" x14ac:dyDescent="0.3">
      <c r="A12" s="57" t="str">
        <f>CONCATENATE("2ème semestre: du 1er septembre au 31 décembre ", 'Calcul de frais'!A15, " (4 mois)")</f>
        <v>2ème semestre: du 1er septembre au 31 décembre 2018 (4 mois)</v>
      </c>
      <c r="D12" s="91"/>
      <c r="E12" s="92"/>
      <c r="F12" s="93"/>
      <c r="G12" s="93"/>
      <c r="J12" s="95" t="s">
        <v>54</v>
      </c>
      <c r="K12" s="96"/>
      <c r="L12" s="97"/>
      <c r="M12" s="81"/>
      <c r="N12" s="81"/>
      <c r="O12" s="81"/>
      <c r="P12" s="81"/>
      <c r="Q12" s="81"/>
      <c r="R12" s="81"/>
      <c r="S12" s="81"/>
      <c r="T12" s="81"/>
      <c r="U12" s="81"/>
      <c r="V12" s="81"/>
      <c r="W12" s="81"/>
      <c r="X12" s="81"/>
      <c r="Y12" s="81"/>
      <c r="Z12" s="81"/>
      <c r="AA12" s="81"/>
      <c r="AB12" s="81"/>
      <c r="AC12" s="81"/>
      <c r="AD12" s="81"/>
      <c r="AE12" s="81"/>
      <c r="AF12" s="82"/>
      <c r="AG12" s="81"/>
      <c r="AH12" s="81"/>
      <c r="AI12" s="88"/>
      <c r="AJ12" s="88"/>
      <c r="AK12" s="88"/>
      <c r="AL12" s="81"/>
      <c r="AM12" s="83"/>
      <c r="AN12" s="83"/>
      <c r="AO12" s="89" t="s">
        <v>93</v>
      </c>
      <c r="AP12" s="90">
        <f>QUARTILE(AP16:AY16,3)</f>
        <v>0</v>
      </c>
      <c r="AQ12" s="81"/>
      <c r="AR12" s="81"/>
      <c r="AS12" s="81"/>
      <c r="AT12" s="81"/>
      <c r="AU12" s="81"/>
      <c r="AV12" s="81"/>
      <c r="AW12" s="81"/>
      <c r="AX12" s="81"/>
      <c r="AY12" s="81"/>
      <c r="AZ12" s="90">
        <f>QUARTILE(AZ$18:AZ$217,3)</f>
        <v>0</v>
      </c>
      <c r="BA12" s="89" t="s">
        <v>93</v>
      </c>
      <c r="BB12" s="81"/>
      <c r="BC12" s="81"/>
      <c r="BD12" s="81"/>
      <c r="BE12" s="81"/>
      <c r="BF12" s="81"/>
      <c r="BG12" s="81"/>
      <c r="BH12" s="81"/>
      <c r="BI12" s="81"/>
      <c r="BJ12" s="81"/>
      <c r="BK12" s="81"/>
      <c r="BL12" s="81"/>
    </row>
    <row r="13" spans="1:64" s="80" customFormat="1" ht="15" customHeight="1" x14ac:dyDescent="0.3">
      <c r="A13" s="54"/>
      <c r="E13" s="98"/>
      <c r="H13" s="99"/>
      <c r="I13" s="100">
        <f>SUMIF(F18:F217,"Logé en appartement",I18:I217)</f>
        <v>0</v>
      </c>
      <c r="J13" s="101" t="s">
        <v>55</v>
      </c>
      <c r="K13" s="102"/>
      <c r="L13" s="81"/>
      <c r="M13" s="81"/>
      <c r="N13" s="81"/>
      <c r="O13" s="81"/>
      <c r="P13" s="81"/>
      <c r="Q13" s="81"/>
      <c r="R13" s="81"/>
      <c r="S13" s="81"/>
      <c r="T13" s="81"/>
      <c r="U13" s="90" t="s">
        <v>67</v>
      </c>
      <c r="V13" s="90">
        <v>4</v>
      </c>
      <c r="W13" s="81"/>
      <c r="X13" s="81"/>
      <c r="Y13" s="81"/>
      <c r="Z13" s="81"/>
      <c r="AA13" s="81"/>
      <c r="AB13" s="81"/>
      <c r="AC13" s="81"/>
      <c r="AD13" s="81"/>
      <c r="AE13" s="81"/>
      <c r="AF13" s="82"/>
      <c r="AG13" s="81"/>
      <c r="AH13" s="81"/>
      <c r="AI13" s="81"/>
      <c r="AJ13" s="86"/>
      <c r="AK13" s="81"/>
      <c r="AL13" s="81"/>
      <c r="AM13" s="83"/>
      <c r="AN13" s="83"/>
      <c r="AO13" s="89" t="s">
        <v>94</v>
      </c>
      <c r="AP13" s="90">
        <f>QUARTILE(AP16:AY16,4)</f>
        <v>0</v>
      </c>
      <c r="AQ13" s="81"/>
      <c r="AR13" s="81"/>
      <c r="AS13" s="81"/>
      <c r="AT13" s="81"/>
      <c r="AU13" s="81"/>
      <c r="AV13" s="81"/>
      <c r="AW13" s="81"/>
      <c r="AX13" s="81"/>
      <c r="AY13" s="81"/>
      <c r="AZ13" s="90">
        <f>QUARTILE(AZ$18:AZ$217,4)</f>
        <v>0</v>
      </c>
      <c r="BA13" s="89" t="s">
        <v>94</v>
      </c>
      <c r="BB13" s="81"/>
      <c r="BC13" s="81"/>
      <c r="BD13" s="81"/>
      <c r="BE13" s="81"/>
      <c r="BF13" s="81"/>
      <c r="BG13" s="81"/>
      <c r="BH13" s="81"/>
      <c r="BI13" s="81"/>
      <c r="BJ13" s="81"/>
      <c r="BK13" s="81"/>
      <c r="BL13" s="81"/>
    </row>
    <row r="14" spans="1:64" s="59" customFormat="1" ht="18" customHeight="1" thickBot="1" x14ac:dyDescent="0.35">
      <c r="A14" s="58"/>
      <c r="B14" s="103"/>
      <c r="C14" s="104"/>
      <c r="E14" s="105"/>
      <c r="F14" s="106"/>
      <c r="G14" s="80"/>
      <c r="H14" s="107"/>
      <c r="I14" s="108">
        <f>SUMIF(F18:F217,"Logé en centre d'accueil collectif",I18:I217)</f>
        <v>0</v>
      </c>
      <c r="J14" s="109" t="s">
        <v>56</v>
      </c>
      <c r="K14" s="110"/>
      <c r="L14" s="111"/>
      <c r="M14" s="81"/>
      <c r="N14" s="81"/>
      <c r="O14" s="81"/>
      <c r="P14" s="81"/>
      <c r="Q14" s="81"/>
      <c r="R14" s="81"/>
      <c r="S14" s="81"/>
      <c r="T14" s="81"/>
      <c r="U14" s="81"/>
      <c r="V14" s="90" t="s">
        <v>68</v>
      </c>
      <c r="W14" s="90">
        <v>18</v>
      </c>
      <c r="X14" s="81"/>
      <c r="Y14" s="81"/>
      <c r="Z14" s="81"/>
      <c r="AA14" s="81"/>
      <c r="AB14" s="81"/>
      <c r="AC14" s="81"/>
      <c r="AD14" s="81"/>
      <c r="AE14" s="81"/>
      <c r="AF14" s="82"/>
      <c r="AG14" s="81"/>
      <c r="AH14" s="81"/>
      <c r="AI14" s="81"/>
      <c r="AJ14" s="81"/>
      <c r="AK14" s="81"/>
      <c r="AL14" s="81"/>
      <c r="AM14" s="83"/>
      <c r="AN14" s="83"/>
      <c r="AO14" s="89" t="s">
        <v>95</v>
      </c>
      <c r="AP14" s="191">
        <f>AVEDEV(AP16:AY16,0)</f>
        <v>0</v>
      </c>
      <c r="AQ14" s="81"/>
      <c r="AR14" s="81"/>
      <c r="AS14" s="81"/>
      <c r="AT14" s="81"/>
      <c r="AU14" s="81"/>
      <c r="AV14" s="81"/>
      <c r="AW14" s="81"/>
      <c r="AX14" s="81"/>
      <c r="AY14" s="81"/>
      <c r="AZ14" s="191">
        <f>AVEDEV(AZ$18:AZ$217,0)</f>
        <v>0</v>
      </c>
      <c r="BA14" s="89" t="s">
        <v>95</v>
      </c>
      <c r="BB14" s="81"/>
      <c r="BC14" s="81"/>
      <c r="BD14" s="81"/>
      <c r="BE14" s="81"/>
      <c r="BF14" s="81"/>
      <c r="BG14" s="81"/>
      <c r="BH14" s="81"/>
      <c r="BI14" s="81"/>
      <c r="BJ14" s="81"/>
      <c r="BK14" s="81"/>
      <c r="BL14" s="81"/>
    </row>
    <row r="15" spans="1:64" s="59" customFormat="1" ht="18" customHeight="1" thickTop="1" x14ac:dyDescent="0.3">
      <c r="A15" s="58"/>
      <c r="B15" s="112" t="s">
        <v>97</v>
      </c>
      <c r="C15" s="104"/>
      <c r="E15" s="104"/>
      <c r="F15" s="106"/>
      <c r="G15" s="113"/>
      <c r="H15" s="114" t="s">
        <v>1</v>
      </c>
      <c r="I15" s="115">
        <f>I13+I14</f>
        <v>0</v>
      </c>
      <c r="J15" s="116"/>
      <c r="K15" s="117"/>
      <c r="L15" s="111"/>
      <c r="M15" s="81"/>
      <c r="N15" s="81"/>
      <c r="O15" s="81"/>
      <c r="P15" s="81"/>
      <c r="Q15" s="81"/>
      <c r="R15" s="81"/>
      <c r="S15" s="81"/>
      <c r="T15" s="81"/>
      <c r="U15" s="81"/>
      <c r="V15" s="81"/>
      <c r="W15" s="81"/>
      <c r="X15" s="81"/>
      <c r="Y15" s="81"/>
      <c r="Z15" s="81"/>
      <c r="AA15" s="81"/>
      <c r="AB15" s="81"/>
      <c r="AC15" s="81"/>
      <c r="AD15" s="81"/>
      <c r="AE15" s="81"/>
      <c r="AF15" s="82"/>
      <c r="AG15" s="81"/>
      <c r="AH15" s="81"/>
      <c r="AI15" s="81"/>
      <c r="AJ15" s="81"/>
      <c r="AK15" s="81"/>
      <c r="AL15" s="81"/>
      <c r="AM15" s="83"/>
      <c r="AN15" s="83"/>
      <c r="AO15" s="118" t="s">
        <v>89</v>
      </c>
      <c r="AP15" s="192">
        <f>AVERAGE(AP16:AY16)</f>
        <v>0</v>
      </c>
      <c r="AQ15" s="81"/>
      <c r="AR15" s="81"/>
      <c r="AS15" s="81"/>
      <c r="AT15" s="81"/>
      <c r="AU15" s="81"/>
      <c r="AV15" s="81"/>
      <c r="AW15" s="81"/>
      <c r="AX15" s="81"/>
      <c r="AY15" s="81"/>
      <c r="AZ15" s="193">
        <f>AVERAGE(AZ$18:AZ$217)</f>
        <v>0</v>
      </c>
      <c r="BA15" s="89" t="s">
        <v>89</v>
      </c>
      <c r="BB15" s="81"/>
      <c r="BC15" s="81"/>
      <c r="BD15" s="81"/>
      <c r="BE15" s="81"/>
      <c r="BF15" s="81"/>
      <c r="BG15" s="81"/>
      <c r="BH15" s="81"/>
      <c r="BI15" s="81"/>
      <c r="BJ15" s="81"/>
      <c r="BK15" s="81"/>
      <c r="BL15" s="81"/>
    </row>
    <row r="16" spans="1:64" s="59" customFormat="1" x14ac:dyDescent="0.3">
      <c r="L16" s="81" t="s">
        <v>61</v>
      </c>
      <c r="M16" s="81"/>
      <c r="N16" s="81"/>
      <c r="O16" s="81"/>
      <c r="P16" s="81"/>
      <c r="Q16" s="81"/>
      <c r="R16" s="81"/>
      <c r="S16" s="81"/>
      <c r="T16" s="81"/>
      <c r="U16" s="81"/>
      <c r="V16" s="81" t="s">
        <v>64</v>
      </c>
      <c r="W16" s="81"/>
      <c r="X16" s="81"/>
      <c r="Y16" s="81"/>
      <c r="Z16" s="81"/>
      <c r="AA16" s="81"/>
      <c r="AB16" s="81"/>
      <c r="AC16" s="81"/>
      <c r="AD16" s="81"/>
      <c r="AE16" s="81"/>
      <c r="AF16" s="82"/>
      <c r="AG16" s="81"/>
      <c r="AH16" s="81"/>
      <c r="AI16" s="81"/>
      <c r="AJ16" s="81"/>
      <c r="AK16" s="81"/>
      <c r="AL16" s="81"/>
      <c r="AM16" s="83"/>
      <c r="AN16" s="83"/>
      <c r="AO16" s="118" t="s">
        <v>88</v>
      </c>
      <c r="AP16" s="90">
        <f>SUM(AP18:AP217)</f>
        <v>0</v>
      </c>
      <c r="AQ16" s="90">
        <f t="shared" ref="AQ16:AY16" si="0">SUM(AQ18:AQ217)</f>
        <v>0</v>
      </c>
      <c r="AR16" s="90">
        <f t="shared" si="0"/>
        <v>0</v>
      </c>
      <c r="AS16" s="90">
        <f t="shared" si="0"/>
        <v>0</v>
      </c>
      <c r="AT16" s="90">
        <f t="shared" si="0"/>
        <v>0</v>
      </c>
      <c r="AU16" s="90">
        <f t="shared" si="0"/>
        <v>0</v>
      </c>
      <c r="AV16" s="90">
        <f t="shared" si="0"/>
        <v>0</v>
      </c>
      <c r="AW16" s="90">
        <f t="shared" si="0"/>
        <v>0</v>
      </c>
      <c r="AX16" s="90">
        <f t="shared" si="0"/>
        <v>0</v>
      </c>
      <c r="AY16" s="90">
        <f t="shared" si="0"/>
        <v>0</v>
      </c>
      <c r="AZ16" s="90">
        <f>SUM(AP16:AY16)</f>
        <v>0</v>
      </c>
      <c r="BA16" s="89" t="s">
        <v>88</v>
      </c>
      <c r="BB16" s="81"/>
      <c r="BC16" s="81"/>
      <c r="BD16" s="81"/>
      <c r="BE16" s="81"/>
      <c r="BF16" s="81"/>
      <c r="BG16" s="81"/>
      <c r="BH16" s="81"/>
      <c r="BI16" s="81"/>
      <c r="BJ16" s="81"/>
      <c r="BK16" s="81"/>
      <c r="BL16" s="81"/>
    </row>
    <row r="17" spans="1:64" s="69" customFormat="1" ht="63.75" customHeight="1" x14ac:dyDescent="0.25">
      <c r="A17" s="60"/>
      <c r="B17" s="119" t="s">
        <v>53</v>
      </c>
      <c r="C17" s="120" t="s">
        <v>40</v>
      </c>
      <c r="D17" s="121" t="s">
        <v>3</v>
      </c>
      <c r="E17" s="119" t="s">
        <v>49</v>
      </c>
      <c r="F17" s="119" t="s">
        <v>85</v>
      </c>
      <c r="G17" s="119" t="s">
        <v>59</v>
      </c>
      <c r="H17" s="119" t="s">
        <v>60</v>
      </c>
      <c r="I17" s="122" t="s">
        <v>38</v>
      </c>
      <c r="J17" s="119" t="s">
        <v>41</v>
      </c>
      <c r="K17" s="119" t="s">
        <v>42</v>
      </c>
      <c r="L17" s="90" t="s">
        <v>101</v>
      </c>
      <c r="M17" s="90" t="s">
        <v>86</v>
      </c>
      <c r="N17" s="90" t="s">
        <v>66</v>
      </c>
      <c r="O17" s="90" t="s">
        <v>58</v>
      </c>
      <c r="P17" s="90" t="s">
        <v>49</v>
      </c>
      <c r="Q17" s="90" t="s">
        <v>65</v>
      </c>
      <c r="R17" s="90" t="s">
        <v>23</v>
      </c>
      <c r="S17" s="90" t="s">
        <v>62</v>
      </c>
      <c r="T17" s="90" t="s">
        <v>63</v>
      </c>
      <c r="U17" s="90" t="s">
        <v>102</v>
      </c>
      <c r="V17" s="90" t="s">
        <v>103</v>
      </c>
      <c r="W17" s="90" t="s">
        <v>104</v>
      </c>
      <c r="X17" s="90" t="s">
        <v>100</v>
      </c>
      <c r="Y17" s="90" t="s">
        <v>73</v>
      </c>
      <c r="Z17" s="90" t="s">
        <v>74</v>
      </c>
      <c r="AA17" s="90" t="s">
        <v>69</v>
      </c>
      <c r="AB17" s="90" t="s">
        <v>70</v>
      </c>
      <c r="AC17" s="90" t="s">
        <v>71</v>
      </c>
      <c r="AD17" s="90" t="s">
        <v>72</v>
      </c>
      <c r="AE17" s="90" t="s">
        <v>75</v>
      </c>
      <c r="AF17" s="90" t="s">
        <v>76</v>
      </c>
      <c r="AG17" s="90" t="s">
        <v>77</v>
      </c>
      <c r="AH17" s="90" t="s">
        <v>78</v>
      </c>
      <c r="AI17" s="90" t="s">
        <v>79</v>
      </c>
      <c r="AJ17" s="90" t="s">
        <v>84</v>
      </c>
      <c r="AK17" s="90" t="s">
        <v>80</v>
      </c>
      <c r="AL17" s="90" t="s">
        <v>81</v>
      </c>
      <c r="AM17" s="118" t="s">
        <v>82</v>
      </c>
      <c r="AN17" s="118" t="s">
        <v>83</v>
      </c>
      <c r="AO17" s="123"/>
      <c r="AP17" s="90">
        <v>1</v>
      </c>
      <c r="AQ17" s="90">
        <f>AP17+1</f>
        <v>2</v>
      </c>
      <c r="AR17" s="90">
        <f t="shared" ref="AR17:AY17" si="1">AQ17+1</f>
        <v>3</v>
      </c>
      <c r="AS17" s="90">
        <f t="shared" si="1"/>
        <v>4</v>
      </c>
      <c r="AT17" s="90">
        <f t="shared" si="1"/>
        <v>5</v>
      </c>
      <c r="AU17" s="90">
        <f>AT17+1</f>
        <v>6</v>
      </c>
      <c r="AV17" s="90">
        <v>9</v>
      </c>
      <c r="AW17" s="90">
        <f t="shared" si="1"/>
        <v>10</v>
      </c>
      <c r="AX17" s="90">
        <f t="shared" si="1"/>
        <v>11</v>
      </c>
      <c r="AY17" s="90">
        <f t="shared" si="1"/>
        <v>12</v>
      </c>
      <c r="AZ17" s="90" t="s">
        <v>87</v>
      </c>
      <c r="BA17" s="123"/>
      <c r="BB17" s="123"/>
      <c r="BC17" s="123"/>
      <c r="BD17" s="123"/>
      <c r="BE17" s="123"/>
      <c r="BF17" s="123"/>
      <c r="BG17" s="123"/>
      <c r="BH17" s="123"/>
      <c r="BI17" s="123"/>
      <c r="BJ17" s="123"/>
      <c r="BK17" s="123"/>
      <c r="BL17" s="123"/>
    </row>
    <row r="18" spans="1:64" s="31" customFormat="1" ht="18" customHeight="1" x14ac:dyDescent="0.25">
      <c r="A18" s="61">
        <v>1</v>
      </c>
      <c r="B18" s="40"/>
      <c r="C18" s="32"/>
      <c r="D18" s="32"/>
      <c r="E18" s="12"/>
      <c r="F18" s="37"/>
      <c r="G18" s="12"/>
      <c r="H18" s="12"/>
      <c r="I18" s="30" t="str">
        <f>IF(M18=0,"",IF(M18=-1,IF(S18=-1,"date début KO",IF(T18=-1,"date fin KO","entrée &gt; sortie")),IF(M18=1,IF(L18=1,IF(X18&lt;=15,"nbre jours &lt;=15",AL18),IF(L18=0,"données manquantes",IF(Q18=-1,"âge KO","donnée(s) KO"))))))</f>
        <v/>
      </c>
      <c r="J18" s="45" t="str">
        <f>IF(S18=-1,"date début KO",IF(S18=0,"",IF(X18&lt;=15,"",IF(AND(AD18=9,AI18=6),"vac. été",TEXT("1/"&amp;AD18,"mmm")))))</f>
        <v/>
      </c>
      <c r="K18" s="46" t="str">
        <f>IF(T18=-1,"date fin KO",IF(S18=0,"",IF(AND(AD18=9,AI18=6),"vac. été",TEXT("1/"&amp;AI18,"mmm"))))</f>
        <v/>
      </c>
      <c r="L18" s="124">
        <f>IF(N18*O18*P18*Q18*R18*S18*T18*U18=0,0,IF(AND(N18=1,O18=1,P18=1,Q18=1,R18=1,S18=1,T18=1,U18=1),1,-1))</f>
        <v>0</v>
      </c>
      <c r="M18" s="124">
        <f>IF(S18*T18*U18=0,0,IF(AND(S18=1,T18=1,U18=1),1,-1))</f>
        <v>0</v>
      </c>
      <c r="N18" s="124">
        <f t="shared" ref="N18:N49" si="2">IF(LEN(B18)=0,0,1)</f>
        <v>0</v>
      </c>
      <c r="O18" s="124">
        <f t="shared" ref="O18:O49" si="3">IF(OR(LEN(C18)=0, LEN(D18)=0),0,1)</f>
        <v>0</v>
      </c>
      <c r="P18" s="124">
        <f t="shared" ref="P18:P49" si="4">IF(LEN(E18)=0,0,1)</f>
        <v>0</v>
      </c>
      <c r="Q18" s="124">
        <f>IF(OR(V18&lt;$V$13,W18&gt;$W$14),-1,1)</f>
        <v>-1</v>
      </c>
      <c r="R18" s="124">
        <f t="shared" ref="R18:R49" si="5">IF(LEN(F18)=0,0,IF(OR(F18="Logé en appartement", F18="Logé en centre d'accueil collectif"),1,-1))</f>
        <v>0</v>
      </c>
      <c r="S18" s="124">
        <f t="shared" ref="S18:S49" si="6">IF(LEN(G18)=0,0,IF(YEAR(G18)&gt;$A$10,-1,1))</f>
        <v>0</v>
      </c>
      <c r="T18" s="124">
        <f t="shared" ref="T18:T49" si="7">IF(LEN(H18)=0,0,IF(YEAR(H18)&lt;$A$10,-1,1))</f>
        <v>0</v>
      </c>
      <c r="U18" s="124">
        <f t="shared" ref="U18:U49" si="8">IF(AND(S18=1,T18=1),IF(G18-H18&gt;0,-1,1),IF(OR(S18=-1,T18=-1),-1,0))</f>
        <v>0</v>
      </c>
      <c r="V18" s="125">
        <f>YEARFRAC(E18,DATE($A$10,10,1))</f>
        <v>118.75277777777778</v>
      </c>
      <c r="W18" s="125">
        <f>YEARFRAC(E18,DATE($A$10-1,5,1))</f>
        <v>117.33611111111111</v>
      </c>
      <c r="X18" s="126">
        <f>H18-G18+1</f>
        <v>1</v>
      </c>
      <c r="Y18" s="127">
        <f t="shared" ref="Y18:Y49" si="9">IF(YEAR(G18)&lt;$A$10,L$3,G18)</f>
        <v>43101</v>
      </c>
      <c r="Z18" s="127">
        <f t="shared" ref="Z18:Z49" si="10">IF(AND(Y18-M$3&gt;=0,Y18-O$3&lt;0),O$3,Y18)</f>
        <v>43101</v>
      </c>
      <c r="AA18" s="124">
        <f>MONTH(Z18)</f>
        <v>1</v>
      </c>
      <c r="AB18" s="128">
        <f>IF(AA18=12,DATE($A$10,12,31),DATE($A$10,AA18+1,1)-1)</f>
        <v>43131</v>
      </c>
      <c r="AC18" s="124">
        <f>IF(MONTH(Z18)=MONTH(AF18),X18,AB18-Z18+1)</f>
        <v>1</v>
      </c>
      <c r="AD18" s="124">
        <f>IF(AC18&lt;=15,IF(AA18=12,12,IF(AA18=AG18,AA18,AA18+1)),AA18)</f>
        <v>1</v>
      </c>
      <c r="AE18" s="127">
        <f t="shared" ref="AE18:AE49" si="11">IF(YEAR(H18)&gt;$A$10,Q$3,H18)</f>
        <v>0</v>
      </c>
      <c r="AF18" s="127">
        <f t="shared" ref="AF18:AF49" si="12">IF(AND(AE18-N$3&gt;0,AE18-P$3&lt;0),N$3,AE18)</f>
        <v>0</v>
      </c>
      <c r="AG18" s="124">
        <f>MONTH(AF18)</f>
        <v>1</v>
      </c>
      <c r="AH18" s="124">
        <f>IF(MONTH(Z18)=MONTH(AF18),X18,DAY(AF18))</f>
        <v>1</v>
      </c>
      <c r="AI18" s="124">
        <f>IF(AH18&lt;=15,IF(AG18=1,1,IF(AA18=AG18,AG18,AG18-1)),AG18)</f>
        <v>1</v>
      </c>
      <c r="AJ18" s="124">
        <f>IF(AF18-Z18&lt;=0,0,IF(AND(AA18=AG18,AF18-Z18+1&lt;=15),1,0))</f>
        <v>0</v>
      </c>
      <c r="AK18" s="124">
        <f>IF(AF18-Z18&lt;=0,0,AI18-AD18+1-AJ18)</f>
        <v>0</v>
      </c>
      <c r="AL18" s="124">
        <f>IF(AD18&gt;AI18,0,IF(AND(AD18&lt;7,AI18&gt;8),AK18-2,AK18))</f>
        <v>0</v>
      </c>
      <c r="AM18" s="129">
        <f t="shared" ref="AM18:AM49" si="13">G18</f>
        <v>0</v>
      </c>
      <c r="AN18" s="129">
        <f t="shared" ref="AN18:AN49" si="14">H18</f>
        <v>0</v>
      </c>
      <c r="AO18" s="71"/>
      <c r="AP18" s="124">
        <f t="shared" ref="AP18:AY27" si="15">IF(AND(ISNUMBER($I18),$I18&gt;0,AP$17&gt;=$AD18,AP$17&lt;=$AI18),1,0)</f>
        <v>0</v>
      </c>
      <c r="AQ18" s="124">
        <f t="shared" si="15"/>
        <v>0</v>
      </c>
      <c r="AR18" s="124">
        <f t="shared" si="15"/>
        <v>0</v>
      </c>
      <c r="AS18" s="124">
        <f t="shared" si="15"/>
        <v>0</v>
      </c>
      <c r="AT18" s="124">
        <f t="shared" si="15"/>
        <v>0</v>
      </c>
      <c r="AU18" s="124">
        <f t="shared" si="15"/>
        <v>0</v>
      </c>
      <c r="AV18" s="124">
        <f t="shared" si="15"/>
        <v>0</v>
      </c>
      <c r="AW18" s="124">
        <f t="shared" si="15"/>
        <v>0</v>
      </c>
      <c r="AX18" s="124">
        <f t="shared" si="15"/>
        <v>0</v>
      </c>
      <c r="AY18" s="124">
        <f t="shared" si="15"/>
        <v>0</v>
      </c>
      <c r="AZ18" s="124">
        <f>SUM(AP18:AY18)</f>
        <v>0</v>
      </c>
      <c r="BA18" s="71"/>
      <c r="BB18" s="51"/>
      <c r="BC18" s="51"/>
      <c r="BD18" s="51"/>
      <c r="BE18" s="51"/>
      <c r="BF18" s="51"/>
      <c r="BG18" s="51"/>
      <c r="BH18" s="51"/>
      <c r="BI18" s="51"/>
      <c r="BJ18" s="51"/>
      <c r="BK18" s="51"/>
      <c r="BL18" s="51"/>
    </row>
    <row r="19" spans="1:64" s="1" customFormat="1" ht="18" customHeight="1" x14ac:dyDescent="0.25">
      <c r="A19" s="62">
        <f>A18+1</f>
        <v>2</v>
      </c>
      <c r="B19" s="41"/>
      <c r="C19" s="33"/>
      <c r="D19" s="34"/>
      <c r="E19" s="13"/>
      <c r="F19" s="38"/>
      <c r="G19" s="13"/>
      <c r="H19" s="13"/>
      <c r="I19" s="29" t="str">
        <f t="shared" ref="I19:I82" si="16">IF(M19=0,"",IF(M19=-1,IF(S19=-1,"date début KO",IF(T19=-1,"date fin KO","entrée &gt; sortie")),IF(M19=1,IF(L19=1,IF(X19&lt;=15,"nbre jours &lt;=15",AL19),IF(L19=0,"données manquantes",IF(Q19=-1,"âge KO","donnée(s) KO"))))))</f>
        <v/>
      </c>
      <c r="J19" s="47" t="str">
        <f t="shared" ref="J19:J82" si="17">IF(S19=-1,"date début KO",IF(S19=0,"",IF(AND(AD19=9,AI19=6),"vac. été",TEXT("1/"&amp;AD19,"mmm"))))</f>
        <v/>
      </c>
      <c r="K19" s="48" t="str">
        <f t="shared" ref="K19:K82" si="18">IF(T19=-1,"date fin KO",IF(S19=0,"",IF(AND(AD19=9,AI19=6),"vac. été",TEXT("1/"&amp;AI19,"mmm"))))</f>
        <v/>
      </c>
      <c r="L19" s="124">
        <f t="shared" ref="L19:L82" si="19">IF(N19*O19*P19*Q19*R19*S19*T19*U19=0,0,IF(AND(N19=1,O19=1,P19=1,Q19=1,R19=1,S19=1,T19=1,U19=1),1,-1))</f>
        <v>0</v>
      </c>
      <c r="M19" s="124">
        <f t="shared" ref="M19:M82" si="20">IF(S19*T19*U19=0,0,IF(AND(S19=1,T19=1,U19=1),1,-1))</f>
        <v>0</v>
      </c>
      <c r="N19" s="124">
        <f t="shared" si="2"/>
        <v>0</v>
      </c>
      <c r="O19" s="124">
        <f t="shared" si="3"/>
        <v>0</v>
      </c>
      <c r="P19" s="124">
        <f t="shared" si="4"/>
        <v>0</v>
      </c>
      <c r="Q19" s="124">
        <f t="shared" ref="Q19:Q82" si="21">IF(OR(V19&lt;$V$13,W19&gt;$W$14),-1,1)</f>
        <v>-1</v>
      </c>
      <c r="R19" s="124">
        <f t="shared" si="5"/>
        <v>0</v>
      </c>
      <c r="S19" s="124">
        <f t="shared" si="6"/>
        <v>0</v>
      </c>
      <c r="T19" s="124">
        <f t="shared" si="7"/>
        <v>0</v>
      </c>
      <c r="U19" s="124">
        <f t="shared" si="8"/>
        <v>0</v>
      </c>
      <c r="V19" s="125">
        <f t="shared" ref="V19:V82" si="22">YEARFRAC(E19,DATE($A$10,10,1))</f>
        <v>118.75277777777778</v>
      </c>
      <c r="W19" s="125">
        <f t="shared" ref="W19:W82" si="23">YEARFRAC(E19,DATE($A$10-1,5,1))</f>
        <v>117.33611111111111</v>
      </c>
      <c r="X19" s="126">
        <f t="shared" ref="X19:X82" si="24">H19-G19+1</f>
        <v>1</v>
      </c>
      <c r="Y19" s="127">
        <f t="shared" si="9"/>
        <v>43101</v>
      </c>
      <c r="Z19" s="127">
        <f t="shared" si="10"/>
        <v>43101</v>
      </c>
      <c r="AA19" s="124">
        <f t="shared" ref="AA19:AA82" si="25">MONTH(Z19)</f>
        <v>1</v>
      </c>
      <c r="AB19" s="128">
        <f t="shared" ref="AB19:AB82" si="26">IF(AA19=12,DATE($A$10,12,31),DATE($A$10,AA19+1,1)-1)</f>
        <v>43131</v>
      </c>
      <c r="AC19" s="124">
        <f t="shared" ref="AC19:AC82" si="27">IF(MONTH(Z19)=MONTH(AF19),X19,AB19-Z19+1)</f>
        <v>1</v>
      </c>
      <c r="AD19" s="124">
        <f t="shared" ref="AD19:AD82" si="28">IF(AC19&lt;=15,IF(AA19=12,12,IF(AA19=AG19,AA19,AA19+1)),AA19)</f>
        <v>1</v>
      </c>
      <c r="AE19" s="127">
        <f t="shared" si="11"/>
        <v>0</v>
      </c>
      <c r="AF19" s="127">
        <f t="shared" si="12"/>
        <v>0</v>
      </c>
      <c r="AG19" s="124">
        <f t="shared" ref="AG19:AG82" si="29">MONTH(AF19)</f>
        <v>1</v>
      </c>
      <c r="AH19" s="124">
        <f t="shared" ref="AH19:AH82" si="30">IF(MONTH(Z19)=MONTH(AF19),X19,DAY(AF19))</f>
        <v>1</v>
      </c>
      <c r="AI19" s="124">
        <f t="shared" ref="AI19:AI82" si="31">IF(AH19&lt;=15,IF(AG19=1,1,IF(AA19=AG19,AG19,AG19-1)),AG19)</f>
        <v>1</v>
      </c>
      <c r="AJ19" s="124">
        <f t="shared" ref="AJ19:AJ82" si="32">IF(AF19-Z19&lt;=0,0,IF(AND(AA19=AG19,AF19-Z19+1&lt;=15),1,0))</f>
        <v>0</v>
      </c>
      <c r="AK19" s="124">
        <f t="shared" ref="AK19:AK82" si="33">IF(AF19-Z19&lt;=0,0,AI19-AD19+1-AJ19)</f>
        <v>0</v>
      </c>
      <c r="AL19" s="124">
        <f t="shared" ref="AL19:AL82" si="34">IF(AD19&gt;AI19,0,IF(AND(AD19&lt;7,AI19&gt;8),AK19-2,AK19))</f>
        <v>0</v>
      </c>
      <c r="AM19" s="129">
        <f t="shared" si="13"/>
        <v>0</v>
      </c>
      <c r="AN19" s="129">
        <f t="shared" si="14"/>
        <v>0</v>
      </c>
      <c r="AO19" s="81"/>
      <c r="AP19" s="124">
        <f t="shared" si="15"/>
        <v>0</v>
      </c>
      <c r="AQ19" s="124">
        <f t="shared" si="15"/>
        <v>0</v>
      </c>
      <c r="AR19" s="124">
        <f t="shared" si="15"/>
        <v>0</v>
      </c>
      <c r="AS19" s="124">
        <f t="shared" si="15"/>
        <v>0</v>
      </c>
      <c r="AT19" s="124">
        <f t="shared" si="15"/>
        <v>0</v>
      </c>
      <c r="AU19" s="124">
        <f t="shared" si="15"/>
        <v>0</v>
      </c>
      <c r="AV19" s="124">
        <f t="shared" si="15"/>
        <v>0</v>
      </c>
      <c r="AW19" s="124">
        <f t="shared" si="15"/>
        <v>0</v>
      </c>
      <c r="AX19" s="124">
        <f t="shared" si="15"/>
        <v>0</v>
      </c>
      <c r="AY19" s="124">
        <f t="shared" si="15"/>
        <v>0</v>
      </c>
      <c r="AZ19" s="124">
        <f t="shared" ref="AZ19:AZ49" si="35">SUM(AP19:AY19)</f>
        <v>0</v>
      </c>
      <c r="BA19" s="81"/>
      <c r="BB19" s="50"/>
      <c r="BC19" s="50"/>
      <c r="BD19" s="50"/>
      <c r="BE19" s="50"/>
      <c r="BF19" s="50"/>
      <c r="BG19" s="50"/>
      <c r="BH19" s="50"/>
      <c r="BI19" s="50"/>
      <c r="BJ19" s="50"/>
      <c r="BK19" s="50"/>
      <c r="BL19" s="50"/>
    </row>
    <row r="20" spans="1:64" s="1" customFormat="1" ht="18" customHeight="1" x14ac:dyDescent="0.25">
      <c r="A20" s="62">
        <f t="shared" ref="A20:A83" si="36">A19+1</f>
        <v>3</v>
      </c>
      <c r="B20" s="41"/>
      <c r="C20" s="33"/>
      <c r="D20" s="34"/>
      <c r="E20" s="13"/>
      <c r="F20" s="38"/>
      <c r="G20" s="13"/>
      <c r="H20" s="13"/>
      <c r="I20" s="29" t="str">
        <f t="shared" si="16"/>
        <v/>
      </c>
      <c r="J20" s="47" t="str">
        <f t="shared" si="17"/>
        <v/>
      </c>
      <c r="K20" s="48" t="str">
        <f t="shared" si="18"/>
        <v/>
      </c>
      <c r="L20" s="124">
        <f t="shared" si="19"/>
        <v>0</v>
      </c>
      <c r="M20" s="124">
        <f t="shared" si="20"/>
        <v>0</v>
      </c>
      <c r="N20" s="124">
        <f t="shared" si="2"/>
        <v>0</v>
      </c>
      <c r="O20" s="124">
        <f t="shared" si="3"/>
        <v>0</v>
      </c>
      <c r="P20" s="124">
        <f t="shared" si="4"/>
        <v>0</v>
      </c>
      <c r="Q20" s="124">
        <f t="shared" si="21"/>
        <v>-1</v>
      </c>
      <c r="R20" s="124">
        <f t="shared" si="5"/>
        <v>0</v>
      </c>
      <c r="S20" s="124">
        <f t="shared" si="6"/>
        <v>0</v>
      </c>
      <c r="T20" s="124">
        <f t="shared" si="7"/>
        <v>0</v>
      </c>
      <c r="U20" s="124">
        <f t="shared" si="8"/>
        <v>0</v>
      </c>
      <c r="V20" s="125">
        <f t="shared" si="22"/>
        <v>118.75277777777778</v>
      </c>
      <c r="W20" s="125">
        <f t="shared" si="23"/>
        <v>117.33611111111111</v>
      </c>
      <c r="X20" s="126">
        <f t="shared" si="24"/>
        <v>1</v>
      </c>
      <c r="Y20" s="127">
        <f t="shared" si="9"/>
        <v>43101</v>
      </c>
      <c r="Z20" s="127">
        <f t="shared" si="10"/>
        <v>43101</v>
      </c>
      <c r="AA20" s="124">
        <f t="shared" si="25"/>
        <v>1</v>
      </c>
      <c r="AB20" s="128">
        <f t="shared" si="26"/>
        <v>43131</v>
      </c>
      <c r="AC20" s="124">
        <f t="shared" si="27"/>
        <v>1</v>
      </c>
      <c r="AD20" s="124">
        <f t="shared" si="28"/>
        <v>1</v>
      </c>
      <c r="AE20" s="127">
        <f t="shared" si="11"/>
        <v>0</v>
      </c>
      <c r="AF20" s="127">
        <f t="shared" si="12"/>
        <v>0</v>
      </c>
      <c r="AG20" s="124">
        <f t="shared" si="29"/>
        <v>1</v>
      </c>
      <c r="AH20" s="124">
        <f t="shared" si="30"/>
        <v>1</v>
      </c>
      <c r="AI20" s="124">
        <f t="shared" si="31"/>
        <v>1</v>
      </c>
      <c r="AJ20" s="124">
        <f t="shared" si="32"/>
        <v>0</v>
      </c>
      <c r="AK20" s="124">
        <f t="shared" si="33"/>
        <v>0</v>
      </c>
      <c r="AL20" s="124">
        <f>IF(AD20&gt;AI20,0,IF(AND(AD20&lt;7,AI20&gt;8),AK20-2,AK20))</f>
        <v>0</v>
      </c>
      <c r="AM20" s="129">
        <f t="shared" si="13"/>
        <v>0</v>
      </c>
      <c r="AN20" s="129">
        <f t="shared" si="14"/>
        <v>0</v>
      </c>
      <c r="AO20" s="81"/>
      <c r="AP20" s="124">
        <f t="shared" si="15"/>
        <v>0</v>
      </c>
      <c r="AQ20" s="124">
        <f t="shared" si="15"/>
        <v>0</v>
      </c>
      <c r="AR20" s="124">
        <f t="shared" si="15"/>
        <v>0</v>
      </c>
      <c r="AS20" s="124">
        <f t="shared" si="15"/>
        <v>0</v>
      </c>
      <c r="AT20" s="124">
        <f t="shared" si="15"/>
        <v>0</v>
      </c>
      <c r="AU20" s="124">
        <f t="shared" si="15"/>
        <v>0</v>
      </c>
      <c r="AV20" s="124">
        <f t="shared" si="15"/>
        <v>0</v>
      </c>
      <c r="AW20" s="124">
        <f t="shared" si="15"/>
        <v>0</v>
      </c>
      <c r="AX20" s="124">
        <f t="shared" si="15"/>
        <v>0</v>
      </c>
      <c r="AY20" s="124">
        <f t="shared" si="15"/>
        <v>0</v>
      </c>
      <c r="AZ20" s="124">
        <f t="shared" si="35"/>
        <v>0</v>
      </c>
      <c r="BA20" s="81"/>
      <c r="BB20" s="50"/>
      <c r="BC20" s="50"/>
      <c r="BD20" s="50"/>
      <c r="BE20" s="50"/>
      <c r="BF20" s="50"/>
      <c r="BG20" s="50"/>
      <c r="BH20" s="50"/>
      <c r="BI20" s="50"/>
      <c r="BJ20" s="50"/>
      <c r="BK20" s="50"/>
      <c r="BL20" s="50"/>
    </row>
    <row r="21" spans="1:64" s="1" customFormat="1" ht="18" customHeight="1" x14ac:dyDescent="0.25">
      <c r="A21" s="62">
        <f t="shared" si="36"/>
        <v>4</v>
      </c>
      <c r="B21" s="41"/>
      <c r="C21" s="33"/>
      <c r="D21" s="34"/>
      <c r="E21" s="13"/>
      <c r="F21" s="38"/>
      <c r="G21" s="13"/>
      <c r="H21" s="13"/>
      <c r="I21" s="29" t="str">
        <f t="shared" si="16"/>
        <v/>
      </c>
      <c r="J21" s="47" t="str">
        <f t="shared" si="17"/>
        <v/>
      </c>
      <c r="K21" s="48" t="str">
        <f t="shared" si="18"/>
        <v/>
      </c>
      <c r="L21" s="124">
        <f t="shared" si="19"/>
        <v>0</v>
      </c>
      <c r="M21" s="124">
        <f t="shared" si="20"/>
        <v>0</v>
      </c>
      <c r="N21" s="124">
        <f t="shared" si="2"/>
        <v>0</v>
      </c>
      <c r="O21" s="124">
        <f t="shared" si="3"/>
        <v>0</v>
      </c>
      <c r="P21" s="124">
        <f t="shared" si="4"/>
        <v>0</v>
      </c>
      <c r="Q21" s="124">
        <f t="shared" si="21"/>
        <v>-1</v>
      </c>
      <c r="R21" s="124">
        <f t="shared" si="5"/>
        <v>0</v>
      </c>
      <c r="S21" s="124">
        <f t="shared" si="6"/>
        <v>0</v>
      </c>
      <c r="T21" s="124">
        <f t="shared" si="7"/>
        <v>0</v>
      </c>
      <c r="U21" s="124">
        <f t="shared" si="8"/>
        <v>0</v>
      </c>
      <c r="V21" s="125">
        <f t="shared" si="22"/>
        <v>118.75277777777778</v>
      </c>
      <c r="W21" s="125">
        <f t="shared" si="23"/>
        <v>117.33611111111111</v>
      </c>
      <c r="X21" s="126">
        <f t="shared" si="24"/>
        <v>1</v>
      </c>
      <c r="Y21" s="127">
        <f t="shared" si="9"/>
        <v>43101</v>
      </c>
      <c r="Z21" s="127">
        <f t="shared" si="10"/>
        <v>43101</v>
      </c>
      <c r="AA21" s="124">
        <f t="shared" si="25"/>
        <v>1</v>
      </c>
      <c r="AB21" s="128">
        <f t="shared" si="26"/>
        <v>43131</v>
      </c>
      <c r="AC21" s="124">
        <f t="shared" si="27"/>
        <v>1</v>
      </c>
      <c r="AD21" s="124">
        <f t="shared" si="28"/>
        <v>1</v>
      </c>
      <c r="AE21" s="127">
        <f t="shared" si="11"/>
        <v>0</v>
      </c>
      <c r="AF21" s="127">
        <f t="shared" si="12"/>
        <v>0</v>
      </c>
      <c r="AG21" s="124">
        <f t="shared" si="29"/>
        <v>1</v>
      </c>
      <c r="AH21" s="124">
        <f t="shared" si="30"/>
        <v>1</v>
      </c>
      <c r="AI21" s="124">
        <f t="shared" si="31"/>
        <v>1</v>
      </c>
      <c r="AJ21" s="124">
        <f t="shared" si="32"/>
        <v>0</v>
      </c>
      <c r="AK21" s="124">
        <f t="shared" si="33"/>
        <v>0</v>
      </c>
      <c r="AL21" s="124">
        <f t="shared" si="34"/>
        <v>0</v>
      </c>
      <c r="AM21" s="129">
        <f t="shared" si="13"/>
        <v>0</v>
      </c>
      <c r="AN21" s="129">
        <f t="shared" si="14"/>
        <v>0</v>
      </c>
      <c r="AO21" s="81"/>
      <c r="AP21" s="124">
        <f t="shared" si="15"/>
        <v>0</v>
      </c>
      <c r="AQ21" s="124">
        <f t="shared" si="15"/>
        <v>0</v>
      </c>
      <c r="AR21" s="124">
        <f t="shared" si="15"/>
        <v>0</v>
      </c>
      <c r="AS21" s="124">
        <f t="shared" si="15"/>
        <v>0</v>
      </c>
      <c r="AT21" s="124">
        <f t="shared" si="15"/>
        <v>0</v>
      </c>
      <c r="AU21" s="124">
        <f t="shared" si="15"/>
        <v>0</v>
      </c>
      <c r="AV21" s="124">
        <f t="shared" si="15"/>
        <v>0</v>
      </c>
      <c r="AW21" s="124">
        <f t="shared" si="15"/>
        <v>0</v>
      </c>
      <c r="AX21" s="124">
        <f t="shared" si="15"/>
        <v>0</v>
      </c>
      <c r="AY21" s="124">
        <f t="shared" si="15"/>
        <v>0</v>
      </c>
      <c r="AZ21" s="124">
        <f t="shared" si="35"/>
        <v>0</v>
      </c>
      <c r="BA21" s="81"/>
      <c r="BB21" s="50"/>
      <c r="BC21" s="50"/>
      <c r="BD21" s="50"/>
      <c r="BE21" s="50"/>
      <c r="BF21" s="50"/>
      <c r="BG21" s="50"/>
      <c r="BH21" s="50"/>
      <c r="BI21" s="50"/>
      <c r="BJ21" s="50"/>
      <c r="BK21" s="50"/>
      <c r="BL21" s="50"/>
    </row>
    <row r="22" spans="1:64" s="1" customFormat="1" ht="18" customHeight="1" x14ac:dyDescent="0.25">
      <c r="A22" s="62">
        <f t="shared" si="36"/>
        <v>5</v>
      </c>
      <c r="B22" s="41"/>
      <c r="C22" s="33"/>
      <c r="D22" s="34"/>
      <c r="E22" s="13"/>
      <c r="F22" s="38"/>
      <c r="G22" s="13"/>
      <c r="H22" s="13"/>
      <c r="I22" s="29" t="str">
        <f t="shared" si="16"/>
        <v/>
      </c>
      <c r="J22" s="47" t="str">
        <f t="shared" si="17"/>
        <v/>
      </c>
      <c r="K22" s="48" t="str">
        <f t="shared" si="18"/>
        <v/>
      </c>
      <c r="L22" s="124">
        <f t="shared" si="19"/>
        <v>0</v>
      </c>
      <c r="M22" s="124">
        <f t="shared" si="20"/>
        <v>0</v>
      </c>
      <c r="N22" s="124">
        <f t="shared" si="2"/>
        <v>0</v>
      </c>
      <c r="O22" s="124">
        <f t="shared" si="3"/>
        <v>0</v>
      </c>
      <c r="P22" s="124">
        <f t="shared" si="4"/>
        <v>0</v>
      </c>
      <c r="Q22" s="124">
        <f t="shared" si="21"/>
        <v>-1</v>
      </c>
      <c r="R22" s="124">
        <f t="shared" si="5"/>
        <v>0</v>
      </c>
      <c r="S22" s="124">
        <f t="shared" si="6"/>
        <v>0</v>
      </c>
      <c r="T22" s="124">
        <f t="shared" si="7"/>
        <v>0</v>
      </c>
      <c r="U22" s="124">
        <f t="shared" si="8"/>
        <v>0</v>
      </c>
      <c r="V22" s="125">
        <f t="shared" si="22"/>
        <v>118.75277777777778</v>
      </c>
      <c r="W22" s="125">
        <f t="shared" si="23"/>
        <v>117.33611111111111</v>
      </c>
      <c r="X22" s="126">
        <f t="shared" si="24"/>
        <v>1</v>
      </c>
      <c r="Y22" s="127">
        <f t="shared" si="9"/>
        <v>43101</v>
      </c>
      <c r="Z22" s="127">
        <f t="shared" si="10"/>
        <v>43101</v>
      </c>
      <c r="AA22" s="124">
        <f t="shared" si="25"/>
        <v>1</v>
      </c>
      <c r="AB22" s="128">
        <f t="shared" si="26"/>
        <v>43131</v>
      </c>
      <c r="AC22" s="124">
        <f t="shared" si="27"/>
        <v>1</v>
      </c>
      <c r="AD22" s="124">
        <f t="shared" si="28"/>
        <v>1</v>
      </c>
      <c r="AE22" s="127">
        <f t="shared" si="11"/>
        <v>0</v>
      </c>
      <c r="AF22" s="127">
        <f t="shared" si="12"/>
        <v>0</v>
      </c>
      <c r="AG22" s="124">
        <f t="shared" si="29"/>
        <v>1</v>
      </c>
      <c r="AH22" s="124">
        <f t="shared" si="30"/>
        <v>1</v>
      </c>
      <c r="AI22" s="124">
        <f t="shared" si="31"/>
        <v>1</v>
      </c>
      <c r="AJ22" s="124">
        <f t="shared" si="32"/>
        <v>0</v>
      </c>
      <c r="AK22" s="124">
        <f t="shared" si="33"/>
        <v>0</v>
      </c>
      <c r="AL22" s="124">
        <f t="shared" si="34"/>
        <v>0</v>
      </c>
      <c r="AM22" s="129">
        <f t="shared" si="13"/>
        <v>0</v>
      </c>
      <c r="AN22" s="129">
        <f t="shared" si="14"/>
        <v>0</v>
      </c>
      <c r="AO22" s="81"/>
      <c r="AP22" s="124">
        <f t="shared" si="15"/>
        <v>0</v>
      </c>
      <c r="AQ22" s="124">
        <f t="shared" si="15"/>
        <v>0</v>
      </c>
      <c r="AR22" s="124">
        <f t="shared" si="15"/>
        <v>0</v>
      </c>
      <c r="AS22" s="124">
        <f t="shared" si="15"/>
        <v>0</v>
      </c>
      <c r="AT22" s="124">
        <f t="shared" si="15"/>
        <v>0</v>
      </c>
      <c r="AU22" s="124">
        <f t="shared" si="15"/>
        <v>0</v>
      </c>
      <c r="AV22" s="124">
        <f t="shared" si="15"/>
        <v>0</v>
      </c>
      <c r="AW22" s="124">
        <f t="shared" si="15"/>
        <v>0</v>
      </c>
      <c r="AX22" s="124">
        <f t="shared" si="15"/>
        <v>0</v>
      </c>
      <c r="AY22" s="124">
        <f t="shared" si="15"/>
        <v>0</v>
      </c>
      <c r="AZ22" s="124">
        <f t="shared" si="35"/>
        <v>0</v>
      </c>
      <c r="BA22" s="81"/>
      <c r="BB22" s="50"/>
      <c r="BC22" s="50"/>
      <c r="BD22" s="50"/>
      <c r="BE22" s="50"/>
      <c r="BF22" s="50"/>
      <c r="BG22" s="50"/>
      <c r="BH22" s="50"/>
      <c r="BI22" s="50"/>
      <c r="BJ22" s="50"/>
      <c r="BK22" s="50"/>
      <c r="BL22" s="50"/>
    </row>
    <row r="23" spans="1:64" s="1" customFormat="1" ht="18" customHeight="1" x14ac:dyDescent="0.25">
      <c r="A23" s="62">
        <f t="shared" si="36"/>
        <v>6</v>
      </c>
      <c r="B23" s="41"/>
      <c r="C23" s="33"/>
      <c r="D23" s="34"/>
      <c r="E23" s="13"/>
      <c r="F23" s="38"/>
      <c r="G23" s="13"/>
      <c r="H23" s="13"/>
      <c r="I23" s="29" t="str">
        <f t="shared" si="16"/>
        <v/>
      </c>
      <c r="J23" s="47" t="str">
        <f t="shared" ref="J23:J42" si="37">IF(S23=-1,"date début KO",IF(S23=0,"",IF(AND(AD23=9,AI23=6),"vac. été",TEXT("1/"&amp;AD23,"mmm"))))</f>
        <v/>
      </c>
      <c r="K23" s="48" t="str">
        <f t="shared" ref="K23:K42" si="38">IF(T23=-1,"date fin KO",IF(S23=0,"",IF(AND(AD23=9,AI23=6),"vac. été",TEXT("1/"&amp;AI23,"mmm"))))</f>
        <v/>
      </c>
      <c r="L23" s="124">
        <f t="shared" si="19"/>
        <v>0</v>
      </c>
      <c r="M23" s="124">
        <f t="shared" si="20"/>
        <v>0</v>
      </c>
      <c r="N23" s="124">
        <f t="shared" si="2"/>
        <v>0</v>
      </c>
      <c r="O23" s="124">
        <f t="shared" si="3"/>
        <v>0</v>
      </c>
      <c r="P23" s="124">
        <f t="shared" si="4"/>
        <v>0</v>
      </c>
      <c r="Q23" s="124">
        <f t="shared" si="21"/>
        <v>-1</v>
      </c>
      <c r="R23" s="124">
        <f t="shared" si="5"/>
        <v>0</v>
      </c>
      <c r="S23" s="124">
        <f t="shared" si="6"/>
        <v>0</v>
      </c>
      <c r="T23" s="124">
        <f t="shared" si="7"/>
        <v>0</v>
      </c>
      <c r="U23" s="124">
        <f t="shared" si="8"/>
        <v>0</v>
      </c>
      <c r="V23" s="125">
        <f t="shared" si="22"/>
        <v>118.75277777777778</v>
      </c>
      <c r="W23" s="125">
        <f t="shared" si="23"/>
        <v>117.33611111111111</v>
      </c>
      <c r="X23" s="126">
        <f t="shared" si="24"/>
        <v>1</v>
      </c>
      <c r="Y23" s="127">
        <f t="shared" si="9"/>
        <v>43101</v>
      </c>
      <c r="Z23" s="127">
        <f t="shared" si="10"/>
        <v>43101</v>
      </c>
      <c r="AA23" s="124">
        <f t="shared" si="25"/>
        <v>1</v>
      </c>
      <c r="AB23" s="128">
        <f t="shared" si="26"/>
        <v>43131</v>
      </c>
      <c r="AC23" s="124">
        <f t="shared" si="27"/>
        <v>1</v>
      </c>
      <c r="AD23" s="124">
        <f t="shared" si="28"/>
        <v>1</v>
      </c>
      <c r="AE23" s="127">
        <f t="shared" si="11"/>
        <v>0</v>
      </c>
      <c r="AF23" s="127">
        <f t="shared" si="12"/>
        <v>0</v>
      </c>
      <c r="AG23" s="124">
        <f t="shared" si="29"/>
        <v>1</v>
      </c>
      <c r="AH23" s="124">
        <f t="shared" si="30"/>
        <v>1</v>
      </c>
      <c r="AI23" s="124">
        <f t="shared" si="31"/>
        <v>1</v>
      </c>
      <c r="AJ23" s="124">
        <f t="shared" si="32"/>
        <v>0</v>
      </c>
      <c r="AK23" s="124">
        <f t="shared" si="33"/>
        <v>0</v>
      </c>
      <c r="AL23" s="124">
        <f t="shared" si="34"/>
        <v>0</v>
      </c>
      <c r="AM23" s="129">
        <f t="shared" si="13"/>
        <v>0</v>
      </c>
      <c r="AN23" s="129">
        <f t="shared" si="14"/>
        <v>0</v>
      </c>
      <c r="AO23" s="81"/>
      <c r="AP23" s="124">
        <f t="shared" si="15"/>
        <v>0</v>
      </c>
      <c r="AQ23" s="124">
        <f t="shared" si="15"/>
        <v>0</v>
      </c>
      <c r="AR23" s="124">
        <f t="shared" si="15"/>
        <v>0</v>
      </c>
      <c r="AS23" s="124">
        <f t="shared" si="15"/>
        <v>0</v>
      </c>
      <c r="AT23" s="124">
        <f t="shared" si="15"/>
        <v>0</v>
      </c>
      <c r="AU23" s="124">
        <f t="shared" si="15"/>
        <v>0</v>
      </c>
      <c r="AV23" s="124">
        <f t="shared" si="15"/>
        <v>0</v>
      </c>
      <c r="AW23" s="124">
        <f t="shared" si="15"/>
        <v>0</v>
      </c>
      <c r="AX23" s="124">
        <f t="shared" si="15"/>
        <v>0</v>
      </c>
      <c r="AY23" s="124">
        <f t="shared" si="15"/>
        <v>0</v>
      </c>
      <c r="AZ23" s="124">
        <f t="shared" si="35"/>
        <v>0</v>
      </c>
      <c r="BA23" s="81"/>
      <c r="BB23" s="50"/>
      <c r="BC23" s="50"/>
      <c r="BD23" s="50"/>
      <c r="BE23" s="50"/>
      <c r="BF23" s="50"/>
      <c r="BG23" s="50"/>
      <c r="BH23" s="50"/>
      <c r="BI23" s="50"/>
      <c r="BJ23" s="50"/>
      <c r="BK23" s="50"/>
      <c r="BL23" s="50"/>
    </row>
    <row r="24" spans="1:64" s="1" customFormat="1" ht="18" customHeight="1" x14ac:dyDescent="0.25">
      <c r="A24" s="62">
        <f t="shared" si="36"/>
        <v>7</v>
      </c>
      <c r="B24" s="41"/>
      <c r="C24" s="33"/>
      <c r="D24" s="34"/>
      <c r="E24" s="13"/>
      <c r="F24" s="38"/>
      <c r="G24" s="13"/>
      <c r="H24" s="13"/>
      <c r="I24" s="29" t="str">
        <f t="shared" si="16"/>
        <v/>
      </c>
      <c r="J24" s="47" t="str">
        <f t="shared" si="37"/>
        <v/>
      </c>
      <c r="K24" s="48" t="str">
        <f t="shared" si="38"/>
        <v/>
      </c>
      <c r="L24" s="124">
        <f t="shared" si="19"/>
        <v>0</v>
      </c>
      <c r="M24" s="124">
        <f t="shared" si="20"/>
        <v>0</v>
      </c>
      <c r="N24" s="124">
        <f t="shared" si="2"/>
        <v>0</v>
      </c>
      <c r="O24" s="124">
        <f t="shared" si="3"/>
        <v>0</v>
      </c>
      <c r="P24" s="124">
        <f t="shared" si="4"/>
        <v>0</v>
      </c>
      <c r="Q24" s="124">
        <f t="shared" si="21"/>
        <v>-1</v>
      </c>
      <c r="R24" s="124">
        <f t="shared" si="5"/>
        <v>0</v>
      </c>
      <c r="S24" s="124">
        <f t="shared" si="6"/>
        <v>0</v>
      </c>
      <c r="T24" s="124">
        <f t="shared" si="7"/>
        <v>0</v>
      </c>
      <c r="U24" s="124">
        <f t="shared" si="8"/>
        <v>0</v>
      </c>
      <c r="V24" s="125">
        <f t="shared" si="22"/>
        <v>118.75277777777778</v>
      </c>
      <c r="W24" s="125">
        <f t="shared" si="23"/>
        <v>117.33611111111111</v>
      </c>
      <c r="X24" s="126">
        <f t="shared" si="24"/>
        <v>1</v>
      </c>
      <c r="Y24" s="127">
        <f t="shared" si="9"/>
        <v>43101</v>
      </c>
      <c r="Z24" s="127">
        <f t="shared" si="10"/>
        <v>43101</v>
      </c>
      <c r="AA24" s="124">
        <f t="shared" si="25"/>
        <v>1</v>
      </c>
      <c r="AB24" s="128">
        <f t="shared" si="26"/>
        <v>43131</v>
      </c>
      <c r="AC24" s="124">
        <f t="shared" si="27"/>
        <v>1</v>
      </c>
      <c r="AD24" s="124">
        <f t="shared" si="28"/>
        <v>1</v>
      </c>
      <c r="AE24" s="127">
        <f t="shared" si="11"/>
        <v>0</v>
      </c>
      <c r="AF24" s="127">
        <f t="shared" si="12"/>
        <v>0</v>
      </c>
      <c r="AG24" s="124">
        <f t="shared" si="29"/>
        <v>1</v>
      </c>
      <c r="AH24" s="124">
        <f t="shared" si="30"/>
        <v>1</v>
      </c>
      <c r="AI24" s="124">
        <f t="shared" si="31"/>
        <v>1</v>
      </c>
      <c r="AJ24" s="124">
        <f t="shared" si="32"/>
        <v>0</v>
      </c>
      <c r="AK24" s="124">
        <f t="shared" si="33"/>
        <v>0</v>
      </c>
      <c r="AL24" s="124">
        <f t="shared" si="34"/>
        <v>0</v>
      </c>
      <c r="AM24" s="129">
        <f t="shared" si="13"/>
        <v>0</v>
      </c>
      <c r="AN24" s="129">
        <f t="shared" si="14"/>
        <v>0</v>
      </c>
      <c r="AO24" s="81"/>
      <c r="AP24" s="124">
        <f t="shared" si="15"/>
        <v>0</v>
      </c>
      <c r="AQ24" s="124">
        <f t="shared" si="15"/>
        <v>0</v>
      </c>
      <c r="AR24" s="124">
        <f t="shared" si="15"/>
        <v>0</v>
      </c>
      <c r="AS24" s="124">
        <f t="shared" si="15"/>
        <v>0</v>
      </c>
      <c r="AT24" s="124">
        <f t="shared" si="15"/>
        <v>0</v>
      </c>
      <c r="AU24" s="124">
        <f t="shared" si="15"/>
        <v>0</v>
      </c>
      <c r="AV24" s="124">
        <f t="shared" si="15"/>
        <v>0</v>
      </c>
      <c r="AW24" s="124">
        <f t="shared" si="15"/>
        <v>0</v>
      </c>
      <c r="AX24" s="124">
        <f t="shared" si="15"/>
        <v>0</v>
      </c>
      <c r="AY24" s="124">
        <f t="shared" si="15"/>
        <v>0</v>
      </c>
      <c r="AZ24" s="124">
        <f t="shared" si="35"/>
        <v>0</v>
      </c>
      <c r="BA24" s="81"/>
      <c r="BB24" s="50"/>
      <c r="BC24" s="50"/>
      <c r="BD24" s="50"/>
      <c r="BE24" s="50"/>
      <c r="BF24" s="50"/>
      <c r="BG24" s="50"/>
      <c r="BH24" s="50"/>
      <c r="BI24" s="50"/>
      <c r="BJ24" s="50"/>
      <c r="BK24" s="50"/>
      <c r="BL24" s="50"/>
    </row>
    <row r="25" spans="1:64" s="1" customFormat="1" ht="18" customHeight="1" x14ac:dyDescent="0.25">
      <c r="A25" s="62">
        <f t="shared" si="36"/>
        <v>8</v>
      </c>
      <c r="B25" s="41"/>
      <c r="C25" s="33"/>
      <c r="D25" s="34"/>
      <c r="E25" s="13"/>
      <c r="F25" s="38"/>
      <c r="G25" s="13"/>
      <c r="H25" s="13"/>
      <c r="I25" s="29" t="str">
        <f t="shared" si="16"/>
        <v/>
      </c>
      <c r="J25" s="47" t="str">
        <f t="shared" si="37"/>
        <v/>
      </c>
      <c r="K25" s="48" t="str">
        <f t="shared" si="38"/>
        <v/>
      </c>
      <c r="L25" s="124">
        <f t="shared" si="19"/>
        <v>0</v>
      </c>
      <c r="M25" s="124">
        <f t="shared" si="20"/>
        <v>0</v>
      </c>
      <c r="N25" s="124">
        <f t="shared" si="2"/>
        <v>0</v>
      </c>
      <c r="O25" s="124">
        <f t="shared" si="3"/>
        <v>0</v>
      </c>
      <c r="P25" s="124">
        <f t="shared" si="4"/>
        <v>0</v>
      </c>
      <c r="Q25" s="124">
        <f t="shared" si="21"/>
        <v>-1</v>
      </c>
      <c r="R25" s="124">
        <f t="shared" si="5"/>
        <v>0</v>
      </c>
      <c r="S25" s="124">
        <f t="shared" si="6"/>
        <v>0</v>
      </c>
      <c r="T25" s="124">
        <f t="shared" si="7"/>
        <v>0</v>
      </c>
      <c r="U25" s="124">
        <f t="shared" si="8"/>
        <v>0</v>
      </c>
      <c r="V25" s="125">
        <f t="shared" si="22"/>
        <v>118.75277777777778</v>
      </c>
      <c r="W25" s="125">
        <f t="shared" si="23"/>
        <v>117.33611111111111</v>
      </c>
      <c r="X25" s="126">
        <f t="shared" si="24"/>
        <v>1</v>
      </c>
      <c r="Y25" s="127">
        <f t="shared" si="9"/>
        <v>43101</v>
      </c>
      <c r="Z25" s="127">
        <f t="shared" si="10"/>
        <v>43101</v>
      </c>
      <c r="AA25" s="124">
        <f t="shared" si="25"/>
        <v>1</v>
      </c>
      <c r="AB25" s="128">
        <f t="shared" si="26"/>
        <v>43131</v>
      </c>
      <c r="AC25" s="124">
        <f t="shared" si="27"/>
        <v>1</v>
      </c>
      <c r="AD25" s="124">
        <f t="shared" si="28"/>
        <v>1</v>
      </c>
      <c r="AE25" s="127">
        <f t="shared" si="11"/>
        <v>0</v>
      </c>
      <c r="AF25" s="127">
        <f t="shared" si="12"/>
        <v>0</v>
      </c>
      <c r="AG25" s="124">
        <f t="shared" si="29"/>
        <v>1</v>
      </c>
      <c r="AH25" s="124">
        <f t="shared" si="30"/>
        <v>1</v>
      </c>
      <c r="AI25" s="124">
        <f t="shared" si="31"/>
        <v>1</v>
      </c>
      <c r="AJ25" s="124">
        <f t="shared" si="32"/>
        <v>0</v>
      </c>
      <c r="AK25" s="124">
        <f t="shared" si="33"/>
        <v>0</v>
      </c>
      <c r="AL25" s="124">
        <f t="shared" si="34"/>
        <v>0</v>
      </c>
      <c r="AM25" s="129">
        <f t="shared" si="13"/>
        <v>0</v>
      </c>
      <c r="AN25" s="129">
        <f t="shared" si="14"/>
        <v>0</v>
      </c>
      <c r="AO25" s="81"/>
      <c r="AP25" s="124">
        <f t="shared" si="15"/>
        <v>0</v>
      </c>
      <c r="AQ25" s="124">
        <f t="shared" si="15"/>
        <v>0</v>
      </c>
      <c r="AR25" s="124">
        <f t="shared" si="15"/>
        <v>0</v>
      </c>
      <c r="AS25" s="124">
        <f t="shared" si="15"/>
        <v>0</v>
      </c>
      <c r="AT25" s="124">
        <f t="shared" si="15"/>
        <v>0</v>
      </c>
      <c r="AU25" s="124">
        <f t="shared" si="15"/>
        <v>0</v>
      </c>
      <c r="AV25" s="124">
        <f t="shared" si="15"/>
        <v>0</v>
      </c>
      <c r="AW25" s="124">
        <f t="shared" si="15"/>
        <v>0</v>
      </c>
      <c r="AX25" s="124">
        <f t="shared" si="15"/>
        <v>0</v>
      </c>
      <c r="AY25" s="124">
        <f t="shared" si="15"/>
        <v>0</v>
      </c>
      <c r="AZ25" s="124">
        <f t="shared" si="35"/>
        <v>0</v>
      </c>
      <c r="BA25" s="81"/>
      <c r="BB25" s="50"/>
      <c r="BC25" s="50"/>
      <c r="BD25" s="50"/>
      <c r="BE25" s="50"/>
      <c r="BF25" s="50"/>
      <c r="BG25" s="50"/>
      <c r="BH25" s="50"/>
      <c r="BI25" s="50"/>
      <c r="BJ25" s="50"/>
      <c r="BK25" s="50"/>
      <c r="BL25" s="50"/>
    </row>
    <row r="26" spans="1:64" s="1" customFormat="1" ht="18" customHeight="1" x14ac:dyDescent="0.25">
      <c r="A26" s="62">
        <f t="shared" si="36"/>
        <v>9</v>
      </c>
      <c r="B26" s="41"/>
      <c r="C26" s="33"/>
      <c r="D26" s="34"/>
      <c r="E26" s="13"/>
      <c r="F26" s="38"/>
      <c r="G26" s="13"/>
      <c r="H26" s="13"/>
      <c r="I26" s="29" t="str">
        <f t="shared" si="16"/>
        <v/>
      </c>
      <c r="J26" s="47" t="str">
        <f t="shared" si="37"/>
        <v/>
      </c>
      <c r="K26" s="48" t="str">
        <f t="shared" si="38"/>
        <v/>
      </c>
      <c r="L26" s="124">
        <f t="shared" si="19"/>
        <v>0</v>
      </c>
      <c r="M26" s="124">
        <f t="shared" si="20"/>
        <v>0</v>
      </c>
      <c r="N26" s="124">
        <f t="shared" si="2"/>
        <v>0</v>
      </c>
      <c r="O26" s="124">
        <f t="shared" si="3"/>
        <v>0</v>
      </c>
      <c r="P26" s="124">
        <f t="shared" si="4"/>
        <v>0</v>
      </c>
      <c r="Q26" s="124">
        <f t="shared" si="21"/>
        <v>-1</v>
      </c>
      <c r="R26" s="124">
        <f t="shared" si="5"/>
        <v>0</v>
      </c>
      <c r="S26" s="124">
        <f t="shared" si="6"/>
        <v>0</v>
      </c>
      <c r="T26" s="124">
        <f t="shared" si="7"/>
        <v>0</v>
      </c>
      <c r="U26" s="124">
        <f t="shared" si="8"/>
        <v>0</v>
      </c>
      <c r="V26" s="125">
        <f t="shared" si="22"/>
        <v>118.75277777777778</v>
      </c>
      <c r="W26" s="125">
        <f t="shared" si="23"/>
        <v>117.33611111111111</v>
      </c>
      <c r="X26" s="126">
        <f t="shared" si="24"/>
        <v>1</v>
      </c>
      <c r="Y26" s="127">
        <f t="shared" si="9"/>
        <v>43101</v>
      </c>
      <c r="Z26" s="127">
        <f t="shared" si="10"/>
        <v>43101</v>
      </c>
      <c r="AA26" s="124">
        <f t="shared" si="25"/>
        <v>1</v>
      </c>
      <c r="AB26" s="128">
        <f t="shared" si="26"/>
        <v>43131</v>
      </c>
      <c r="AC26" s="124">
        <f t="shared" si="27"/>
        <v>1</v>
      </c>
      <c r="AD26" s="124">
        <f t="shared" si="28"/>
        <v>1</v>
      </c>
      <c r="AE26" s="127">
        <f t="shared" si="11"/>
        <v>0</v>
      </c>
      <c r="AF26" s="127">
        <f t="shared" si="12"/>
        <v>0</v>
      </c>
      <c r="AG26" s="124">
        <f t="shared" si="29"/>
        <v>1</v>
      </c>
      <c r="AH26" s="124">
        <f t="shared" si="30"/>
        <v>1</v>
      </c>
      <c r="AI26" s="124">
        <f t="shared" si="31"/>
        <v>1</v>
      </c>
      <c r="AJ26" s="124">
        <f t="shared" si="32"/>
        <v>0</v>
      </c>
      <c r="AK26" s="124">
        <f t="shared" si="33"/>
        <v>0</v>
      </c>
      <c r="AL26" s="124">
        <f t="shared" si="34"/>
        <v>0</v>
      </c>
      <c r="AM26" s="129">
        <f t="shared" si="13"/>
        <v>0</v>
      </c>
      <c r="AN26" s="129">
        <f t="shared" si="14"/>
        <v>0</v>
      </c>
      <c r="AO26" s="81"/>
      <c r="AP26" s="124">
        <f t="shared" si="15"/>
        <v>0</v>
      </c>
      <c r="AQ26" s="124">
        <f t="shared" si="15"/>
        <v>0</v>
      </c>
      <c r="AR26" s="124">
        <f t="shared" si="15"/>
        <v>0</v>
      </c>
      <c r="AS26" s="124">
        <f t="shared" si="15"/>
        <v>0</v>
      </c>
      <c r="AT26" s="124">
        <f t="shared" si="15"/>
        <v>0</v>
      </c>
      <c r="AU26" s="124">
        <f t="shared" si="15"/>
        <v>0</v>
      </c>
      <c r="AV26" s="124">
        <f t="shared" si="15"/>
        <v>0</v>
      </c>
      <c r="AW26" s="124">
        <f t="shared" si="15"/>
        <v>0</v>
      </c>
      <c r="AX26" s="124">
        <f t="shared" si="15"/>
        <v>0</v>
      </c>
      <c r="AY26" s="124">
        <f t="shared" si="15"/>
        <v>0</v>
      </c>
      <c r="AZ26" s="124">
        <f t="shared" si="35"/>
        <v>0</v>
      </c>
      <c r="BA26" s="81"/>
      <c r="BB26" s="50"/>
      <c r="BC26" s="50"/>
      <c r="BD26" s="50"/>
      <c r="BE26" s="50"/>
      <c r="BF26" s="50"/>
      <c r="BG26" s="50"/>
      <c r="BH26" s="50"/>
      <c r="BI26" s="50"/>
      <c r="BJ26" s="50"/>
      <c r="BK26" s="50"/>
      <c r="BL26" s="50"/>
    </row>
    <row r="27" spans="1:64" s="1" customFormat="1" ht="18" customHeight="1" x14ac:dyDescent="0.25">
      <c r="A27" s="62">
        <f t="shared" si="36"/>
        <v>10</v>
      </c>
      <c r="B27" s="41"/>
      <c r="C27" s="33"/>
      <c r="D27" s="34"/>
      <c r="E27" s="13"/>
      <c r="F27" s="38"/>
      <c r="G27" s="13"/>
      <c r="H27" s="13"/>
      <c r="I27" s="29" t="str">
        <f t="shared" si="16"/>
        <v/>
      </c>
      <c r="J27" s="47" t="str">
        <f t="shared" si="37"/>
        <v/>
      </c>
      <c r="K27" s="48" t="str">
        <f t="shared" si="38"/>
        <v/>
      </c>
      <c r="L27" s="124">
        <f t="shared" si="19"/>
        <v>0</v>
      </c>
      <c r="M27" s="124">
        <f t="shared" si="20"/>
        <v>0</v>
      </c>
      <c r="N27" s="124">
        <f t="shared" si="2"/>
        <v>0</v>
      </c>
      <c r="O27" s="124">
        <f t="shared" si="3"/>
        <v>0</v>
      </c>
      <c r="P27" s="124">
        <f t="shared" si="4"/>
        <v>0</v>
      </c>
      <c r="Q27" s="124">
        <f t="shared" si="21"/>
        <v>-1</v>
      </c>
      <c r="R27" s="124">
        <f t="shared" si="5"/>
        <v>0</v>
      </c>
      <c r="S27" s="124">
        <f t="shared" si="6"/>
        <v>0</v>
      </c>
      <c r="T27" s="124">
        <f t="shared" si="7"/>
        <v>0</v>
      </c>
      <c r="U27" s="124">
        <f t="shared" si="8"/>
        <v>0</v>
      </c>
      <c r="V27" s="125">
        <f t="shared" si="22"/>
        <v>118.75277777777778</v>
      </c>
      <c r="W27" s="125">
        <f t="shared" si="23"/>
        <v>117.33611111111111</v>
      </c>
      <c r="X27" s="126">
        <f t="shared" si="24"/>
        <v>1</v>
      </c>
      <c r="Y27" s="127">
        <f t="shared" si="9"/>
        <v>43101</v>
      </c>
      <c r="Z27" s="127">
        <f t="shared" si="10"/>
        <v>43101</v>
      </c>
      <c r="AA27" s="124">
        <f t="shared" si="25"/>
        <v>1</v>
      </c>
      <c r="AB27" s="128">
        <f t="shared" si="26"/>
        <v>43131</v>
      </c>
      <c r="AC27" s="124">
        <f t="shared" si="27"/>
        <v>1</v>
      </c>
      <c r="AD27" s="124">
        <f t="shared" si="28"/>
        <v>1</v>
      </c>
      <c r="AE27" s="127">
        <f t="shared" si="11"/>
        <v>0</v>
      </c>
      <c r="AF27" s="127">
        <f t="shared" si="12"/>
        <v>0</v>
      </c>
      <c r="AG27" s="124">
        <f t="shared" si="29"/>
        <v>1</v>
      </c>
      <c r="AH27" s="124">
        <f t="shared" si="30"/>
        <v>1</v>
      </c>
      <c r="AI27" s="124">
        <f t="shared" si="31"/>
        <v>1</v>
      </c>
      <c r="AJ27" s="124">
        <f t="shared" si="32"/>
        <v>0</v>
      </c>
      <c r="AK27" s="124">
        <f t="shared" si="33"/>
        <v>0</v>
      </c>
      <c r="AL27" s="124">
        <f t="shared" si="34"/>
        <v>0</v>
      </c>
      <c r="AM27" s="129">
        <f t="shared" si="13"/>
        <v>0</v>
      </c>
      <c r="AN27" s="129">
        <f t="shared" si="14"/>
        <v>0</v>
      </c>
      <c r="AO27" s="81"/>
      <c r="AP27" s="124">
        <f t="shared" si="15"/>
        <v>0</v>
      </c>
      <c r="AQ27" s="124">
        <f t="shared" si="15"/>
        <v>0</v>
      </c>
      <c r="AR27" s="124">
        <f t="shared" si="15"/>
        <v>0</v>
      </c>
      <c r="AS27" s="124">
        <f t="shared" si="15"/>
        <v>0</v>
      </c>
      <c r="AT27" s="124">
        <f t="shared" si="15"/>
        <v>0</v>
      </c>
      <c r="AU27" s="124">
        <f t="shared" si="15"/>
        <v>0</v>
      </c>
      <c r="AV27" s="124">
        <f t="shared" si="15"/>
        <v>0</v>
      </c>
      <c r="AW27" s="124">
        <f t="shared" si="15"/>
        <v>0</v>
      </c>
      <c r="AX27" s="124">
        <f t="shared" si="15"/>
        <v>0</v>
      </c>
      <c r="AY27" s="124">
        <f t="shared" si="15"/>
        <v>0</v>
      </c>
      <c r="AZ27" s="124">
        <f t="shared" si="35"/>
        <v>0</v>
      </c>
      <c r="BA27" s="81"/>
      <c r="BB27" s="50"/>
      <c r="BC27" s="50"/>
      <c r="BD27" s="50"/>
      <c r="BE27" s="50"/>
      <c r="BF27" s="50"/>
      <c r="BG27" s="50"/>
      <c r="BH27" s="50"/>
      <c r="BI27" s="50"/>
      <c r="BJ27" s="50"/>
      <c r="BK27" s="50"/>
      <c r="BL27" s="50"/>
    </row>
    <row r="28" spans="1:64" s="1" customFormat="1" ht="18" customHeight="1" x14ac:dyDescent="0.25">
      <c r="A28" s="62">
        <f t="shared" si="36"/>
        <v>11</v>
      </c>
      <c r="B28" s="41"/>
      <c r="C28" s="33"/>
      <c r="D28" s="34"/>
      <c r="E28" s="13"/>
      <c r="F28" s="38"/>
      <c r="G28" s="13"/>
      <c r="H28" s="13"/>
      <c r="I28" s="29" t="str">
        <f t="shared" si="16"/>
        <v/>
      </c>
      <c r="J28" s="47" t="str">
        <f t="shared" si="37"/>
        <v/>
      </c>
      <c r="K28" s="48" t="str">
        <f t="shared" si="38"/>
        <v/>
      </c>
      <c r="L28" s="124">
        <f t="shared" si="19"/>
        <v>0</v>
      </c>
      <c r="M28" s="124">
        <f t="shared" si="20"/>
        <v>0</v>
      </c>
      <c r="N28" s="124">
        <f t="shared" si="2"/>
        <v>0</v>
      </c>
      <c r="O28" s="124">
        <f t="shared" si="3"/>
        <v>0</v>
      </c>
      <c r="P28" s="124">
        <f t="shared" si="4"/>
        <v>0</v>
      </c>
      <c r="Q28" s="124">
        <f t="shared" si="21"/>
        <v>-1</v>
      </c>
      <c r="R28" s="124">
        <f t="shared" si="5"/>
        <v>0</v>
      </c>
      <c r="S28" s="124">
        <f t="shared" si="6"/>
        <v>0</v>
      </c>
      <c r="T28" s="124">
        <f t="shared" si="7"/>
        <v>0</v>
      </c>
      <c r="U28" s="124">
        <f t="shared" si="8"/>
        <v>0</v>
      </c>
      <c r="V28" s="125">
        <f t="shared" si="22"/>
        <v>118.75277777777778</v>
      </c>
      <c r="W28" s="125">
        <f t="shared" si="23"/>
        <v>117.33611111111111</v>
      </c>
      <c r="X28" s="126">
        <f t="shared" si="24"/>
        <v>1</v>
      </c>
      <c r="Y28" s="127">
        <f t="shared" si="9"/>
        <v>43101</v>
      </c>
      <c r="Z28" s="127">
        <f t="shared" si="10"/>
        <v>43101</v>
      </c>
      <c r="AA28" s="124">
        <f t="shared" si="25"/>
        <v>1</v>
      </c>
      <c r="AB28" s="128">
        <f t="shared" si="26"/>
        <v>43131</v>
      </c>
      <c r="AC28" s="124">
        <f t="shared" si="27"/>
        <v>1</v>
      </c>
      <c r="AD28" s="124">
        <f t="shared" si="28"/>
        <v>1</v>
      </c>
      <c r="AE28" s="127">
        <f t="shared" si="11"/>
        <v>0</v>
      </c>
      <c r="AF28" s="127">
        <f t="shared" si="12"/>
        <v>0</v>
      </c>
      <c r="AG28" s="124">
        <f t="shared" si="29"/>
        <v>1</v>
      </c>
      <c r="AH28" s="124">
        <f t="shared" si="30"/>
        <v>1</v>
      </c>
      <c r="AI28" s="124">
        <f t="shared" si="31"/>
        <v>1</v>
      </c>
      <c r="AJ28" s="124">
        <f t="shared" si="32"/>
        <v>0</v>
      </c>
      <c r="AK28" s="124">
        <f t="shared" si="33"/>
        <v>0</v>
      </c>
      <c r="AL28" s="124">
        <f t="shared" si="34"/>
        <v>0</v>
      </c>
      <c r="AM28" s="129">
        <f t="shared" si="13"/>
        <v>0</v>
      </c>
      <c r="AN28" s="129">
        <f t="shared" si="14"/>
        <v>0</v>
      </c>
      <c r="AO28" s="81"/>
      <c r="AP28" s="124">
        <f t="shared" ref="AP28:AY37" si="39">IF(AND(ISNUMBER($I28),$I28&gt;0,AP$17&gt;=$AD28,AP$17&lt;=$AI28),1,0)</f>
        <v>0</v>
      </c>
      <c r="AQ28" s="124">
        <f t="shared" si="39"/>
        <v>0</v>
      </c>
      <c r="AR28" s="124">
        <f t="shared" si="39"/>
        <v>0</v>
      </c>
      <c r="AS28" s="124">
        <f t="shared" si="39"/>
        <v>0</v>
      </c>
      <c r="AT28" s="124">
        <f t="shared" si="39"/>
        <v>0</v>
      </c>
      <c r="AU28" s="124">
        <f t="shared" si="39"/>
        <v>0</v>
      </c>
      <c r="AV28" s="124">
        <f t="shared" si="39"/>
        <v>0</v>
      </c>
      <c r="AW28" s="124">
        <f t="shared" si="39"/>
        <v>0</v>
      </c>
      <c r="AX28" s="124">
        <f t="shared" si="39"/>
        <v>0</v>
      </c>
      <c r="AY28" s="124">
        <f t="shared" si="39"/>
        <v>0</v>
      </c>
      <c r="AZ28" s="124">
        <f t="shared" si="35"/>
        <v>0</v>
      </c>
      <c r="BA28" s="81"/>
      <c r="BB28" s="50"/>
      <c r="BC28" s="50"/>
      <c r="BD28" s="50"/>
      <c r="BE28" s="50"/>
      <c r="BF28" s="50"/>
      <c r="BG28" s="50"/>
      <c r="BH28" s="50"/>
      <c r="BI28" s="50"/>
      <c r="BJ28" s="50"/>
      <c r="BK28" s="50"/>
      <c r="BL28" s="50"/>
    </row>
    <row r="29" spans="1:64" s="1" customFormat="1" ht="18" customHeight="1" x14ac:dyDescent="0.25">
      <c r="A29" s="62">
        <f t="shared" si="36"/>
        <v>12</v>
      </c>
      <c r="B29" s="41"/>
      <c r="C29" s="33"/>
      <c r="D29" s="34"/>
      <c r="E29" s="13"/>
      <c r="F29" s="38"/>
      <c r="G29" s="13"/>
      <c r="H29" s="13"/>
      <c r="I29" s="29" t="str">
        <f t="shared" si="16"/>
        <v/>
      </c>
      <c r="J29" s="47" t="str">
        <f t="shared" si="37"/>
        <v/>
      </c>
      <c r="K29" s="48" t="str">
        <f t="shared" si="38"/>
        <v/>
      </c>
      <c r="L29" s="124">
        <f t="shared" si="19"/>
        <v>0</v>
      </c>
      <c r="M29" s="124">
        <f t="shared" si="20"/>
        <v>0</v>
      </c>
      <c r="N29" s="124">
        <f t="shared" si="2"/>
        <v>0</v>
      </c>
      <c r="O29" s="124">
        <f t="shared" si="3"/>
        <v>0</v>
      </c>
      <c r="P29" s="124">
        <f t="shared" si="4"/>
        <v>0</v>
      </c>
      <c r="Q29" s="124">
        <f t="shared" si="21"/>
        <v>-1</v>
      </c>
      <c r="R29" s="124">
        <f t="shared" si="5"/>
        <v>0</v>
      </c>
      <c r="S29" s="124">
        <f t="shared" si="6"/>
        <v>0</v>
      </c>
      <c r="T29" s="124">
        <f t="shared" si="7"/>
        <v>0</v>
      </c>
      <c r="U29" s="124">
        <f t="shared" si="8"/>
        <v>0</v>
      </c>
      <c r="V29" s="125">
        <f t="shared" si="22"/>
        <v>118.75277777777778</v>
      </c>
      <c r="W29" s="125">
        <f t="shared" si="23"/>
        <v>117.33611111111111</v>
      </c>
      <c r="X29" s="126">
        <f t="shared" si="24"/>
        <v>1</v>
      </c>
      <c r="Y29" s="127">
        <f t="shared" si="9"/>
        <v>43101</v>
      </c>
      <c r="Z29" s="127">
        <f t="shared" si="10"/>
        <v>43101</v>
      </c>
      <c r="AA29" s="124">
        <f t="shared" si="25"/>
        <v>1</v>
      </c>
      <c r="AB29" s="128">
        <f t="shared" si="26"/>
        <v>43131</v>
      </c>
      <c r="AC29" s="124">
        <f t="shared" si="27"/>
        <v>1</v>
      </c>
      <c r="AD29" s="124">
        <f t="shared" si="28"/>
        <v>1</v>
      </c>
      <c r="AE29" s="127">
        <f t="shared" si="11"/>
        <v>0</v>
      </c>
      <c r="AF29" s="127">
        <f t="shared" si="12"/>
        <v>0</v>
      </c>
      <c r="AG29" s="124">
        <f t="shared" si="29"/>
        <v>1</v>
      </c>
      <c r="AH29" s="124">
        <f t="shared" si="30"/>
        <v>1</v>
      </c>
      <c r="AI29" s="124">
        <f t="shared" si="31"/>
        <v>1</v>
      </c>
      <c r="AJ29" s="124">
        <f t="shared" si="32"/>
        <v>0</v>
      </c>
      <c r="AK29" s="124">
        <f t="shared" si="33"/>
        <v>0</v>
      </c>
      <c r="AL29" s="124">
        <f t="shared" si="34"/>
        <v>0</v>
      </c>
      <c r="AM29" s="129">
        <f t="shared" si="13"/>
        <v>0</v>
      </c>
      <c r="AN29" s="129">
        <f t="shared" si="14"/>
        <v>0</v>
      </c>
      <c r="AO29" s="81"/>
      <c r="AP29" s="124">
        <f t="shared" si="39"/>
        <v>0</v>
      </c>
      <c r="AQ29" s="124">
        <f t="shared" si="39"/>
        <v>0</v>
      </c>
      <c r="AR29" s="124">
        <f t="shared" si="39"/>
        <v>0</v>
      </c>
      <c r="AS29" s="124">
        <f t="shared" si="39"/>
        <v>0</v>
      </c>
      <c r="AT29" s="124">
        <f t="shared" si="39"/>
        <v>0</v>
      </c>
      <c r="AU29" s="124">
        <f t="shared" si="39"/>
        <v>0</v>
      </c>
      <c r="AV29" s="124">
        <f t="shared" si="39"/>
        <v>0</v>
      </c>
      <c r="AW29" s="124">
        <f t="shared" si="39"/>
        <v>0</v>
      </c>
      <c r="AX29" s="124">
        <f t="shared" si="39"/>
        <v>0</v>
      </c>
      <c r="AY29" s="124">
        <f t="shared" si="39"/>
        <v>0</v>
      </c>
      <c r="AZ29" s="124">
        <f t="shared" si="35"/>
        <v>0</v>
      </c>
      <c r="BA29" s="81"/>
      <c r="BB29" s="50"/>
      <c r="BC29" s="50"/>
      <c r="BD29" s="50"/>
      <c r="BE29" s="50"/>
      <c r="BF29" s="50"/>
      <c r="BG29" s="50"/>
      <c r="BH29" s="50"/>
      <c r="BI29" s="50"/>
      <c r="BJ29" s="50"/>
      <c r="BK29" s="50"/>
      <c r="BL29" s="50"/>
    </row>
    <row r="30" spans="1:64" s="1" customFormat="1" ht="18" customHeight="1" x14ac:dyDescent="0.25">
      <c r="A30" s="62">
        <f t="shared" si="36"/>
        <v>13</v>
      </c>
      <c r="B30" s="41"/>
      <c r="C30" s="33"/>
      <c r="D30" s="34"/>
      <c r="E30" s="13"/>
      <c r="F30" s="38"/>
      <c r="G30" s="13"/>
      <c r="H30" s="13"/>
      <c r="I30" s="29" t="str">
        <f t="shared" si="16"/>
        <v/>
      </c>
      <c r="J30" s="47" t="str">
        <f t="shared" si="37"/>
        <v/>
      </c>
      <c r="K30" s="48" t="str">
        <f t="shared" si="38"/>
        <v/>
      </c>
      <c r="L30" s="124">
        <f t="shared" si="19"/>
        <v>0</v>
      </c>
      <c r="M30" s="124">
        <f t="shared" si="20"/>
        <v>0</v>
      </c>
      <c r="N30" s="124">
        <f t="shared" si="2"/>
        <v>0</v>
      </c>
      <c r="O30" s="124">
        <f t="shared" si="3"/>
        <v>0</v>
      </c>
      <c r="P30" s="124">
        <f t="shared" si="4"/>
        <v>0</v>
      </c>
      <c r="Q30" s="124">
        <f t="shared" si="21"/>
        <v>-1</v>
      </c>
      <c r="R30" s="124">
        <f t="shared" si="5"/>
        <v>0</v>
      </c>
      <c r="S30" s="124">
        <f t="shared" si="6"/>
        <v>0</v>
      </c>
      <c r="T30" s="124">
        <f t="shared" si="7"/>
        <v>0</v>
      </c>
      <c r="U30" s="124">
        <f t="shared" si="8"/>
        <v>0</v>
      </c>
      <c r="V30" s="125">
        <f t="shared" si="22"/>
        <v>118.75277777777778</v>
      </c>
      <c r="W30" s="125">
        <f t="shared" si="23"/>
        <v>117.33611111111111</v>
      </c>
      <c r="X30" s="126">
        <f t="shared" si="24"/>
        <v>1</v>
      </c>
      <c r="Y30" s="127">
        <f t="shared" si="9"/>
        <v>43101</v>
      </c>
      <c r="Z30" s="127">
        <f t="shared" si="10"/>
        <v>43101</v>
      </c>
      <c r="AA30" s="124">
        <f t="shared" si="25"/>
        <v>1</v>
      </c>
      <c r="AB30" s="128">
        <f t="shared" si="26"/>
        <v>43131</v>
      </c>
      <c r="AC30" s="124">
        <f t="shared" si="27"/>
        <v>1</v>
      </c>
      <c r="AD30" s="124">
        <f t="shared" si="28"/>
        <v>1</v>
      </c>
      <c r="AE30" s="127">
        <f t="shared" si="11"/>
        <v>0</v>
      </c>
      <c r="AF30" s="127">
        <f t="shared" si="12"/>
        <v>0</v>
      </c>
      <c r="AG30" s="124">
        <f t="shared" si="29"/>
        <v>1</v>
      </c>
      <c r="AH30" s="124">
        <f t="shared" si="30"/>
        <v>1</v>
      </c>
      <c r="AI30" s="124">
        <f t="shared" si="31"/>
        <v>1</v>
      </c>
      <c r="AJ30" s="124">
        <f t="shared" si="32"/>
        <v>0</v>
      </c>
      <c r="AK30" s="124">
        <f t="shared" si="33"/>
        <v>0</v>
      </c>
      <c r="AL30" s="124">
        <f t="shared" si="34"/>
        <v>0</v>
      </c>
      <c r="AM30" s="129">
        <f t="shared" si="13"/>
        <v>0</v>
      </c>
      <c r="AN30" s="129">
        <f t="shared" si="14"/>
        <v>0</v>
      </c>
      <c r="AO30" s="81"/>
      <c r="AP30" s="124">
        <f t="shared" si="39"/>
        <v>0</v>
      </c>
      <c r="AQ30" s="124">
        <f t="shared" si="39"/>
        <v>0</v>
      </c>
      <c r="AR30" s="124">
        <f t="shared" si="39"/>
        <v>0</v>
      </c>
      <c r="AS30" s="124">
        <f t="shared" si="39"/>
        <v>0</v>
      </c>
      <c r="AT30" s="124">
        <f t="shared" si="39"/>
        <v>0</v>
      </c>
      <c r="AU30" s="124">
        <f t="shared" si="39"/>
        <v>0</v>
      </c>
      <c r="AV30" s="124">
        <f t="shared" si="39"/>
        <v>0</v>
      </c>
      <c r="AW30" s="124">
        <f t="shared" si="39"/>
        <v>0</v>
      </c>
      <c r="AX30" s="124">
        <f t="shared" si="39"/>
        <v>0</v>
      </c>
      <c r="AY30" s="124">
        <f t="shared" si="39"/>
        <v>0</v>
      </c>
      <c r="AZ30" s="124">
        <f t="shared" si="35"/>
        <v>0</v>
      </c>
      <c r="BA30" s="81"/>
      <c r="BB30" s="50"/>
      <c r="BC30" s="50"/>
      <c r="BD30" s="50"/>
      <c r="BE30" s="50"/>
      <c r="BF30" s="50"/>
      <c r="BG30" s="50"/>
      <c r="BH30" s="50"/>
      <c r="BI30" s="50"/>
      <c r="BJ30" s="50"/>
      <c r="BK30" s="50"/>
      <c r="BL30" s="50"/>
    </row>
    <row r="31" spans="1:64" s="1" customFormat="1" ht="18" customHeight="1" x14ac:dyDescent="0.25">
      <c r="A31" s="62">
        <f t="shared" si="36"/>
        <v>14</v>
      </c>
      <c r="B31" s="41"/>
      <c r="C31" s="33"/>
      <c r="D31" s="34"/>
      <c r="E31" s="13"/>
      <c r="F31" s="38"/>
      <c r="G31" s="13"/>
      <c r="H31" s="13"/>
      <c r="I31" s="29" t="str">
        <f t="shared" si="16"/>
        <v/>
      </c>
      <c r="J31" s="47" t="str">
        <f t="shared" si="37"/>
        <v/>
      </c>
      <c r="K31" s="48" t="str">
        <f t="shared" si="38"/>
        <v/>
      </c>
      <c r="L31" s="124">
        <f t="shared" si="19"/>
        <v>0</v>
      </c>
      <c r="M31" s="124">
        <f t="shared" si="20"/>
        <v>0</v>
      </c>
      <c r="N31" s="124">
        <f t="shared" si="2"/>
        <v>0</v>
      </c>
      <c r="O31" s="124">
        <f t="shared" si="3"/>
        <v>0</v>
      </c>
      <c r="P31" s="124">
        <f t="shared" si="4"/>
        <v>0</v>
      </c>
      <c r="Q31" s="124">
        <f t="shared" si="21"/>
        <v>-1</v>
      </c>
      <c r="R31" s="124">
        <f t="shared" si="5"/>
        <v>0</v>
      </c>
      <c r="S31" s="124">
        <f t="shared" si="6"/>
        <v>0</v>
      </c>
      <c r="T31" s="124">
        <f t="shared" si="7"/>
        <v>0</v>
      </c>
      <c r="U31" s="124">
        <f t="shared" si="8"/>
        <v>0</v>
      </c>
      <c r="V31" s="125">
        <f t="shared" si="22"/>
        <v>118.75277777777778</v>
      </c>
      <c r="W31" s="125">
        <f t="shared" si="23"/>
        <v>117.33611111111111</v>
      </c>
      <c r="X31" s="126">
        <f t="shared" si="24"/>
        <v>1</v>
      </c>
      <c r="Y31" s="127">
        <f t="shared" si="9"/>
        <v>43101</v>
      </c>
      <c r="Z31" s="127">
        <f t="shared" si="10"/>
        <v>43101</v>
      </c>
      <c r="AA31" s="124">
        <f t="shared" si="25"/>
        <v>1</v>
      </c>
      <c r="AB31" s="128">
        <f t="shared" si="26"/>
        <v>43131</v>
      </c>
      <c r="AC31" s="124">
        <f t="shared" si="27"/>
        <v>1</v>
      </c>
      <c r="AD31" s="124">
        <f t="shared" si="28"/>
        <v>1</v>
      </c>
      <c r="AE31" s="127">
        <f t="shared" si="11"/>
        <v>0</v>
      </c>
      <c r="AF31" s="127">
        <f t="shared" si="12"/>
        <v>0</v>
      </c>
      <c r="AG31" s="124">
        <f t="shared" si="29"/>
        <v>1</v>
      </c>
      <c r="AH31" s="124">
        <f t="shared" si="30"/>
        <v>1</v>
      </c>
      <c r="AI31" s="124">
        <f t="shared" si="31"/>
        <v>1</v>
      </c>
      <c r="AJ31" s="124">
        <f t="shared" si="32"/>
        <v>0</v>
      </c>
      <c r="AK31" s="124">
        <f t="shared" si="33"/>
        <v>0</v>
      </c>
      <c r="AL31" s="124">
        <f t="shared" si="34"/>
        <v>0</v>
      </c>
      <c r="AM31" s="129">
        <f t="shared" si="13"/>
        <v>0</v>
      </c>
      <c r="AN31" s="129">
        <f t="shared" si="14"/>
        <v>0</v>
      </c>
      <c r="AO31" s="81"/>
      <c r="AP31" s="124">
        <f t="shared" si="39"/>
        <v>0</v>
      </c>
      <c r="AQ31" s="124">
        <f t="shared" si="39"/>
        <v>0</v>
      </c>
      <c r="AR31" s="124">
        <f t="shared" si="39"/>
        <v>0</v>
      </c>
      <c r="AS31" s="124">
        <f t="shared" si="39"/>
        <v>0</v>
      </c>
      <c r="AT31" s="124">
        <f t="shared" si="39"/>
        <v>0</v>
      </c>
      <c r="AU31" s="124">
        <f t="shared" si="39"/>
        <v>0</v>
      </c>
      <c r="AV31" s="124">
        <f t="shared" si="39"/>
        <v>0</v>
      </c>
      <c r="AW31" s="124">
        <f t="shared" si="39"/>
        <v>0</v>
      </c>
      <c r="AX31" s="124">
        <f t="shared" si="39"/>
        <v>0</v>
      </c>
      <c r="AY31" s="124">
        <f t="shared" si="39"/>
        <v>0</v>
      </c>
      <c r="AZ31" s="124">
        <f t="shared" si="35"/>
        <v>0</v>
      </c>
      <c r="BA31" s="81"/>
      <c r="BB31" s="50"/>
      <c r="BC31" s="50"/>
      <c r="BD31" s="50"/>
      <c r="BE31" s="50"/>
      <c r="BF31" s="50"/>
      <c r="BG31" s="50"/>
      <c r="BH31" s="50"/>
      <c r="BI31" s="50"/>
      <c r="BJ31" s="50"/>
      <c r="BK31" s="50"/>
      <c r="BL31" s="50"/>
    </row>
    <row r="32" spans="1:64" s="1" customFormat="1" ht="18" customHeight="1" x14ac:dyDescent="0.25">
      <c r="A32" s="62">
        <f t="shared" si="36"/>
        <v>15</v>
      </c>
      <c r="B32" s="41"/>
      <c r="C32" s="33"/>
      <c r="D32" s="34"/>
      <c r="E32" s="13"/>
      <c r="F32" s="38"/>
      <c r="G32" s="13"/>
      <c r="H32" s="13"/>
      <c r="I32" s="29" t="str">
        <f t="shared" si="16"/>
        <v/>
      </c>
      <c r="J32" s="47" t="str">
        <f t="shared" si="37"/>
        <v/>
      </c>
      <c r="K32" s="48" t="str">
        <f t="shared" si="38"/>
        <v/>
      </c>
      <c r="L32" s="124">
        <f t="shared" si="19"/>
        <v>0</v>
      </c>
      <c r="M32" s="124">
        <f t="shared" si="20"/>
        <v>0</v>
      </c>
      <c r="N32" s="124">
        <f t="shared" si="2"/>
        <v>0</v>
      </c>
      <c r="O32" s="124">
        <f t="shared" si="3"/>
        <v>0</v>
      </c>
      <c r="P32" s="124">
        <f t="shared" si="4"/>
        <v>0</v>
      </c>
      <c r="Q32" s="124">
        <f t="shared" si="21"/>
        <v>-1</v>
      </c>
      <c r="R32" s="124">
        <f t="shared" si="5"/>
        <v>0</v>
      </c>
      <c r="S32" s="124">
        <f t="shared" si="6"/>
        <v>0</v>
      </c>
      <c r="T32" s="124">
        <f t="shared" si="7"/>
        <v>0</v>
      </c>
      <c r="U32" s="124">
        <f t="shared" si="8"/>
        <v>0</v>
      </c>
      <c r="V32" s="125">
        <f t="shared" si="22"/>
        <v>118.75277777777778</v>
      </c>
      <c r="W32" s="125">
        <f t="shared" si="23"/>
        <v>117.33611111111111</v>
      </c>
      <c r="X32" s="126">
        <f t="shared" si="24"/>
        <v>1</v>
      </c>
      <c r="Y32" s="127">
        <f t="shared" si="9"/>
        <v>43101</v>
      </c>
      <c r="Z32" s="127">
        <f t="shared" si="10"/>
        <v>43101</v>
      </c>
      <c r="AA32" s="124">
        <f t="shared" si="25"/>
        <v>1</v>
      </c>
      <c r="AB32" s="128">
        <f t="shared" si="26"/>
        <v>43131</v>
      </c>
      <c r="AC32" s="124">
        <f t="shared" si="27"/>
        <v>1</v>
      </c>
      <c r="AD32" s="124">
        <f t="shared" si="28"/>
        <v>1</v>
      </c>
      <c r="AE32" s="127">
        <f t="shared" si="11"/>
        <v>0</v>
      </c>
      <c r="AF32" s="127">
        <f t="shared" si="12"/>
        <v>0</v>
      </c>
      <c r="AG32" s="124">
        <f t="shared" si="29"/>
        <v>1</v>
      </c>
      <c r="AH32" s="124">
        <f t="shared" si="30"/>
        <v>1</v>
      </c>
      <c r="AI32" s="124">
        <f t="shared" si="31"/>
        <v>1</v>
      </c>
      <c r="AJ32" s="124">
        <f t="shared" si="32"/>
        <v>0</v>
      </c>
      <c r="AK32" s="124">
        <f t="shared" si="33"/>
        <v>0</v>
      </c>
      <c r="AL32" s="124">
        <f t="shared" si="34"/>
        <v>0</v>
      </c>
      <c r="AM32" s="129">
        <f t="shared" si="13"/>
        <v>0</v>
      </c>
      <c r="AN32" s="129">
        <f t="shared" si="14"/>
        <v>0</v>
      </c>
      <c r="AO32" s="81"/>
      <c r="AP32" s="124">
        <f t="shared" si="39"/>
        <v>0</v>
      </c>
      <c r="AQ32" s="124">
        <f t="shared" si="39"/>
        <v>0</v>
      </c>
      <c r="AR32" s="124">
        <f t="shared" si="39"/>
        <v>0</v>
      </c>
      <c r="AS32" s="124">
        <f t="shared" si="39"/>
        <v>0</v>
      </c>
      <c r="AT32" s="124">
        <f t="shared" si="39"/>
        <v>0</v>
      </c>
      <c r="AU32" s="124">
        <f t="shared" si="39"/>
        <v>0</v>
      </c>
      <c r="AV32" s="124">
        <f t="shared" si="39"/>
        <v>0</v>
      </c>
      <c r="AW32" s="124">
        <f t="shared" si="39"/>
        <v>0</v>
      </c>
      <c r="AX32" s="124">
        <f t="shared" si="39"/>
        <v>0</v>
      </c>
      <c r="AY32" s="124">
        <f t="shared" si="39"/>
        <v>0</v>
      </c>
      <c r="AZ32" s="124">
        <f t="shared" si="35"/>
        <v>0</v>
      </c>
      <c r="BA32" s="81"/>
      <c r="BB32" s="50"/>
      <c r="BC32" s="50"/>
      <c r="BD32" s="50"/>
      <c r="BE32" s="50"/>
      <c r="BF32" s="50"/>
      <c r="BG32" s="50"/>
      <c r="BH32" s="50"/>
      <c r="BI32" s="50"/>
      <c r="BJ32" s="50"/>
      <c r="BK32" s="50"/>
      <c r="BL32" s="50"/>
    </row>
    <row r="33" spans="1:64" s="1" customFormat="1" ht="18" customHeight="1" x14ac:dyDescent="0.25">
      <c r="A33" s="62">
        <f t="shared" si="36"/>
        <v>16</v>
      </c>
      <c r="B33" s="41"/>
      <c r="C33" s="33"/>
      <c r="D33" s="34"/>
      <c r="E33" s="13"/>
      <c r="F33" s="38"/>
      <c r="G33" s="13"/>
      <c r="H33" s="13"/>
      <c r="I33" s="29" t="str">
        <f t="shared" si="16"/>
        <v/>
      </c>
      <c r="J33" s="47" t="str">
        <f t="shared" si="37"/>
        <v/>
      </c>
      <c r="K33" s="48" t="str">
        <f t="shared" si="38"/>
        <v/>
      </c>
      <c r="L33" s="124">
        <f t="shared" si="19"/>
        <v>0</v>
      </c>
      <c r="M33" s="124">
        <f t="shared" si="20"/>
        <v>0</v>
      </c>
      <c r="N33" s="124">
        <f t="shared" si="2"/>
        <v>0</v>
      </c>
      <c r="O33" s="124">
        <f t="shared" si="3"/>
        <v>0</v>
      </c>
      <c r="P33" s="124">
        <f t="shared" si="4"/>
        <v>0</v>
      </c>
      <c r="Q33" s="124">
        <f t="shared" si="21"/>
        <v>-1</v>
      </c>
      <c r="R33" s="124">
        <f t="shared" si="5"/>
        <v>0</v>
      </c>
      <c r="S33" s="124">
        <f t="shared" si="6"/>
        <v>0</v>
      </c>
      <c r="T33" s="124">
        <f t="shared" si="7"/>
        <v>0</v>
      </c>
      <c r="U33" s="124">
        <f t="shared" si="8"/>
        <v>0</v>
      </c>
      <c r="V33" s="125">
        <f t="shared" si="22"/>
        <v>118.75277777777778</v>
      </c>
      <c r="W33" s="125">
        <f t="shared" si="23"/>
        <v>117.33611111111111</v>
      </c>
      <c r="X33" s="126">
        <f t="shared" si="24"/>
        <v>1</v>
      </c>
      <c r="Y33" s="127">
        <f t="shared" si="9"/>
        <v>43101</v>
      </c>
      <c r="Z33" s="127">
        <f t="shared" si="10"/>
        <v>43101</v>
      </c>
      <c r="AA33" s="124">
        <f t="shared" si="25"/>
        <v>1</v>
      </c>
      <c r="AB33" s="128">
        <f t="shared" si="26"/>
        <v>43131</v>
      </c>
      <c r="AC33" s="124">
        <f t="shared" si="27"/>
        <v>1</v>
      </c>
      <c r="AD33" s="124">
        <f t="shared" si="28"/>
        <v>1</v>
      </c>
      <c r="AE33" s="127">
        <f t="shared" si="11"/>
        <v>0</v>
      </c>
      <c r="AF33" s="127">
        <f t="shared" si="12"/>
        <v>0</v>
      </c>
      <c r="AG33" s="124">
        <f t="shared" si="29"/>
        <v>1</v>
      </c>
      <c r="AH33" s="124">
        <f t="shared" si="30"/>
        <v>1</v>
      </c>
      <c r="AI33" s="124">
        <f t="shared" si="31"/>
        <v>1</v>
      </c>
      <c r="AJ33" s="124">
        <f t="shared" si="32"/>
        <v>0</v>
      </c>
      <c r="AK33" s="124">
        <f t="shared" si="33"/>
        <v>0</v>
      </c>
      <c r="AL33" s="124">
        <f t="shared" si="34"/>
        <v>0</v>
      </c>
      <c r="AM33" s="129">
        <f t="shared" si="13"/>
        <v>0</v>
      </c>
      <c r="AN33" s="129">
        <f t="shared" si="14"/>
        <v>0</v>
      </c>
      <c r="AO33" s="81"/>
      <c r="AP33" s="124">
        <f t="shared" si="39"/>
        <v>0</v>
      </c>
      <c r="AQ33" s="124">
        <f t="shared" si="39"/>
        <v>0</v>
      </c>
      <c r="AR33" s="124">
        <f t="shared" si="39"/>
        <v>0</v>
      </c>
      <c r="AS33" s="124">
        <f t="shared" si="39"/>
        <v>0</v>
      </c>
      <c r="AT33" s="124">
        <f t="shared" si="39"/>
        <v>0</v>
      </c>
      <c r="AU33" s="124">
        <f t="shared" si="39"/>
        <v>0</v>
      </c>
      <c r="AV33" s="124">
        <f t="shared" si="39"/>
        <v>0</v>
      </c>
      <c r="AW33" s="124">
        <f t="shared" si="39"/>
        <v>0</v>
      </c>
      <c r="AX33" s="124">
        <f t="shared" si="39"/>
        <v>0</v>
      </c>
      <c r="AY33" s="124">
        <f t="shared" si="39"/>
        <v>0</v>
      </c>
      <c r="AZ33" s="124">
        <f t="shared" si="35"/>
        <v>0</v>
      </c>
      <c r="BA33" s="81"/>
      <c r="BB33" s="50"/>
      <c r="BC33" s="50"/>
      <c r="BD33" s="50"/>
      <c r="BE33" s="50"/>
      <c r="BF33" s="50"/>
      <c r="BG33" s="50"/>
      <c r="BH33" s="50"/>
      <c r="BI33" s="50"/>
      <c r="BJ33" s="50"/>
      <c r="BK33" s="50"/>
      <c r="BL33" s="50"/>
    </row>
    <row r="34" spans="1:64" s="1" customFormat="1" ht="18" customHeight="1" x14ac:dyDescent="0.25">
      <c r="A34" s="62">
        <f t="shared" si="36"/>
        <v>17</v>
      </c>
      <c r="B34" s="41"/>
      <c r="C34" s="33"/>
      <c r="D34" s="34"/>
      <c r="E34" s="13"/>
      <c r="F34" s="38"/>
      <c r="G34" s="13"/>
      <c r="H34" s="13"/>
      <c r="I34" s="29" t="str">
        <f t="shared" si="16"/>
        <v/>
      </c>
      <c r="J34" s="47" t="str">
        <f t="shared" si="37"/>
        <v/>
      </c>
      <c r="K34" s="48" t="str">
        <f t="shared" si="38"/>
        <v/>
      </c>
      <c r="L34" s="124">
        <f t="shared" si="19"/>
        <v>0</v>
      </c>
      <c r="M34" s="124">
        <f t="shared" si="20"/>
        <v>0</v>
      </c>
      <c r="N34" s="124">
        <f t="shared" si="2"/>
        <v>0</v>
      </c>
      <c r="O34" s="124">
        <f t="shared" si="3"/>
        <v>0</v>
      </c>
      <c r="P34" s="124">
        <f t="shared" si="4"/>
        <v>0</v>
      </c>
      <c r="Q34" s="124">
        <f t="shared" si="21"/>
        <v>-1</v>
      </c>
      <c r="R34" s="124">
        <f t="shared" si="5"/>
        <v>0</v>
      </c>
      <c r="S34" s="124">
        <f t="shared" si="6"/>
        <v>0</v>
      </c>
      <c r="T34" s="124">
        <f t="shared" si="7"/>
        <v>0</v>
      </c>
      <c r="U34" s="124">
        <f t="shared" si="8"/>
        <v>0</v>
      </c>
      <c r="V34" s="125">
        <f t="shared" si="22"/>
        <v>118.75277777777778</v>
      </c>
      <c r="W34" s="125">
        <f t="shared" si="23"/>
        <v>117.33611111111111</v>
      </c>
      <c r="X34" s="126">
        <f t="shared" si="24"/>
        <v>1</v>
      </c>
      <c r="Y34" s="127">
        <f t="shared" si="9"/>
        <v>43101</v>
      </c>
      <c r="Z34" s="127">
        <f t="shared" si="10"/>
        <v>43101</v>
      </c>
      <c r="AA34" s="124">
        <f t="shared" si="25"/>
        <v>1</v>
      </c>
      <c r="AB34" s="128">
        <f t="shared" si="26"/>
        <v>43131</v>
      </c>
      <c r="AC34" s="124">
        <f t="shared" si="27"/>
        <v>1</v>
      </c>
      <c r="AD34" s="124">
        <f t="shared" si="28"/>
        <v>1</v>
      </c>
      <c r="AE34" s="127">
        <f t="shared" si="11"/>
        <v>0</v>
      </c>
      <c r="AF34" s="127">
        <f t="shared" si="12"/>
        <v>0</v>
      </c>
      <c r="AG34" s="124">
        <f t="shared" si="29"/>
        <v>1</v>
      </c>
      <c r="AH34" s="124">
        <f t="shared" si="30"/>
        <v>1</v>
      </c>
      <c r="AI34" s="124">
        <f t="shared" si="31"/>
        <v>1</v>
      </c>
      <c r="AJ34" s="124">
        <f t="shared" si="32"/>
        <v>0</v>
      </c>
      <c r="AK34" s="124">
        <f t="shared" si="33"/>
        <v>0</v>
      </c>
      <c r="AL34" s="124">
        <f t="shared" si="34"/>
        <v>0</v>
      </c>
      <c r="AM34" s="129">
        <f t="shared" si="13"/>
        <v>0</v>
      </c>
      <c r="AN34" s="129">
        <f t="shared" si="14"/>
        <v>0</v>
      </c>
      <c r="AO34" s="81"/>
      <c r="AP34" s="124">
        <f t="shared" si="39"/>
        <v>0</v>
      </c>
      <c r="AQ34" s="124">
        <f t="shared" si="39"/>
        <v>0</v>
      </c>
      <c r="AR34" s="124">
        <f t="shared" si="39"/>
        <v>0</v>
      </c>
      <c r="AS34" s="124">
        <f t="shared" si="39"/>
        <v>0</v>
      </c>
      <c r="AT34" s="124">
        <f t="shared" si="39"/>
        <v>0</v>
      </c>
      <c r="AU34" s="124">
        <f t="shared" si="39"/>
        <v>0</v>
      </c>
      <c r="AV34" s="124">
        <f t="shared" si="39"/>
        <v>0</v>
      </c>
      <c r="AW34" s="124">
        <f t="shared" si="39"/>
        <v>0</v>
      </c>
      <c r="AX34" s="124">
        <f t="shared" si="39"/>
        <v>0</v>
      </c>
      <c r="AY34" s="124">
        <f t="shared" si="39"/>
        <v>0</v>
      </c>
      <c r="AZ34" s="124">
        <f t="shared" si="35"/>
        <v>0</v>
      </c>
      <c r="BA34" s="81"/>
      <c r="BB34" s="50"/>
      <c r="BC34" s="50"/>
      <c r="BD34" s="50"/>
      <c r="BE34" s="50"/>
      <c r="BF34" s="50"/>
      <c r="BG34" s="50"/>
      <c r="BH34" s="50"/>
      <c r="BI34" s="50"/>
      <c r="BJ34" s="50"/>
      <c r="BK34" s="50"/>
      <c r="BL34" s="50"/>
    </row>
    <row r="35" spans="1:64" s="1" customFormat="1" ht="18" customHeight="1" x14ac:dyDescent="0.25">
      <c r="A35" s="62">
        <f t="shared" si="36"/>
        <v>18</v>
      </c>
      <c r="B35" s="41"/>
      <c r="C35" s="33"/>
      <c r="D35" s="34"/>
      <c r="E35" s="13"/>
      <c r="F35" s="38"/>
      <c r="G35" s="13"/>
      <c r="H35" s="13"/>
      <c r="I35" s="29" t="str">
        <f t="shared" si="16"/>
        <v/>
      </c>
      <c r="J35" s="47" t="str">
        <f t="shared" si="37"/>
        <v/>
      </c>
      <c r="K35" s="48" t="str">
        <f t="shared" si="38"/>
        <v/>
      </c>
      <c r="L35" s="124">
        <f t="shared" si="19"/>
        <v>0</v>
      </c>
      <c r="M35" s="124">
        <f t="shared" si="20"/>
        <v>0</v>
      </c>
      <c r="N35" s="124">
        <f t="shared" si="2"/>
        <v>0</v>
      </c>
      <c r="O35" s="124">
        <f t="shared" si="3"/>
        <v>0</v>
      </c>
      <c r="P35" s="124">
        <f t="shared" si="4"/>
        <v>0</v>
      </c>
      <c r="Q35" s="124">
        <f t="shared" si="21"/>
        <v>-1</v>
      </c>
      <c r="R35" s="124">
        <f t="shared" si="5"/>
        <v>0</v>
      </c>
      <c r="S35" s="124">
        <f t="shared" si="6"/>
        <v>0</v>
      </c>
      <c r="T35" s="124">
        <f t="shared" si="7"/>
        <v>0</v>
      </c>
      <c r="U35" s="124">
        <f t="shared" si="8"/>
        <v>0</v>
      </c>
      <c r="V35" s="125">
        <f t="shared" si="22"/>
        <v>118.75277777777778</v>
      </c>
      <c r="W35" s="125">
        <f t="shared" si="23"/>
        <v>117.33611111111111</v>
      </c>
      <c r="X35" s="126">
        <f t="shared" si="24"/>
        <v>1</v>
      </c>
      <c r="Y35" s="127">
        <f t="shared" si="9"/>
        <v>43101</v>
      </c>
      <c r="Z35" s="127">
        <f t="shared" si="10"/>
        <v>43101</v>
      </c>
      <c r="AA35" s="124">
        <f t="shared" si="25"/>
        <v>1</v>
      </c>
      <c r="AB35" s="128">
        <f t="shared" si="26"/>
        <v>43131</v>
      </c>
      <c r="AC35" s="124">
        <f t="shared" si="27"/>
        <v>1</v>
      </c>
      <c r="AD35" s="124">
        <f t="shared" si="28"/>
        <v>1</v>
      </c>
      <c r="AE35" s="127">
        <f t="shared" si="11"/>
        <v>0</v>
      </c>
      <c r="AF35" s="127">
        <f t="shared" si="12"/>
        <v>0</v>
      </c>
      <c r="AG35" s="124">
        <f t="shared" si="29"/>
        <v>1</v>
      </c>
      <c r="AH35" s="124">
        <f t="shared" si="30"/>
        <v>1</v>
      </c>
      <c r="AI35" s="124">
        <f t="shared" si="31"/>
        <v>1</v>
      </c>
      <c r="AJ35" s="124">
        <f t="shared" si="32"/>
        <v>0</v>
      </c>
      <c r="AK35" s="124">
        <f t="shared" si="33"/>
        <v>0</v>
      </c>
      <c r="AL35" s="124">
        <f t="shared" si="34"/>
        <v>0</v>
      </c>
      <c r="AM35" s="129">
        <f t="shared" si="13"/>
        <v>0</v>
      </c>
      <c r="AN35" s="129">
        <f t="shared" si="14"/>
        <v>0</v>
      </c>
      <c r="AO35" s="81"/>
      <c r="AP35" s="124">
        <f t="shared" si="39"/>
        <v>0</v>
      </c>
      <c r="AQ35" s="124">
        <f t="shared" si="39"/>
        <v>0</v>
      </c>
      <c r="AR35" s="124">
        <f t="shared" si="39"/>
        <v>0</v>
      </c>
      <c r="AS35" s="124">
        <f t="shared" si="39"/>
        <v>0</v>
      </c>
      <c r="AT35" s="124">
        <f t="shared" si="39"/>
        <v>0</v>
      </c>
      <c r="AU35" s="124">
        <f t="shared" si="39"/>
        <v>0</v>
      </c>
      <c r="AV35" s="124">
        <f t="shared" si="39"/>
        <v>0</v>
      </c>
      <c r="AW35" s="124">
        <f t="shared" si="39"/>
        <v>0</v>
      </c>
      <c r="AX35" s="124">
        <f t="shared" si="39"/>
        <v>0</v>
      </c>
      <c r="AY35" s="124">
        <f t="shared" si="39"/>
        <v>0</v>
      </c>
      <c r="AZ35" s="124">
        <f t="shared" si="35"/>
        <v>0</v>
      </c>
      <c r="BA35" s="81"/>
      <c r="BB35" s="50"/>
      <c r="BC35" s="50"/>
      <c r="BD35" s="50"/>
      <c r="BE35" s="50"/>
      <c r="BF35" s="50"/>
      <c r="BG35" s="50"/>
      <c r="BH35" s="50"/>
      <c r="BI35" s="50"/>
      <c r="BJ35" s="50"/>
      <c r="BK35" s="50"/>
      <c r="BL35" s="50"/>
    </row>
    <row r="36" spans="1:64" s="1" customFormat="1" ht="18" customHeight="1" x14ac:dyDescent="0.25">
      <c r="A36" s="62">
        <f t="shared" si="36"/>
        <v>19</v>
      </c>
      <c r="B36" s="41"/>
      <c r="C36" s="33"/>
      <c r="D36" s="34"/>
      <c r="E36" s="13"/>
      <c r="F36" s="38"/>
      <c r="G36" s="13"/>
      <c r="H36" s="13"/>
      <c r="I36" s="29" t="str">
        <f t="shared" si="16"/>
        <v/>
      </c>
      <c r="J36" s="47" t="str">
        <f t="shared" si="37"/>
        <v/>
      </c>
      <c r="K36" s="48" t="str">
        <f t="shared" si="38"/>
        <v/>
      </c>
      <c r="L36" s="124">
        <f t="shared" si="19"/>
        <v>0</v>
      </c>
      <c r="M36" s="124">
        <f t="shared" si="20"/>
        <v>0</v>
      </c>
      <c r="N36" s="124">
        <f t="shared" si="2"/>
        <v>0</v>
      </c>
      <c r="O36" s="124">
        <f t="shared" si="3"/>
        <v>0</v>
      </c>
      <c r="P36" s="124">
        <f t="shared" si="4"/>
        <v>0</v>
      </c>
      <c r="Q36" s="124">
        <f t="shared" si="21"/>
        <v>-1</v>
      </c>
      <c r="R36" s="124">
        <f t="shared" si="5"/>
        <v>0</v>
      </c>
      <c r="S36" s="124">
        <f t="shared" si="6"/>
        <v>0</v>
      </c>
      <c r="T36" s="124">
        <f t="shared" si="7"/>
        <v>0</v>
      </c>
      <c r="U36" s="124">
        <f t="shared" si="8"/>
        <v>0</v>
      </c>
      <c r="V36" s="125">
        <f t="shared" si="22"/>
        <v>118.75277777777778</v>
      </c>
      <c r="W36" s="125">
        <f t="shared" si="23"/>
        <v>117.33611111111111</v>
      </c>
      <c r="X36" s="126">
        <f t="shared" si="24"/>
        <v>1</v>
      </c>
      <c r="Y36" s="127">
        <f t="shared" si="9"/>
        <v>43101</v>
      </c>
      <c r="Z36" s="127">
        <f t="shared" si="10"/>
        <v>43101</v>
      </c>
      <c r="AA36" s="124">
        <f t="shared" si="25"/>
        <v>1</v>
      </c>
      <c r="AB36" s="128">
        <f t="shared" si="26"/>
        <v>43131</v>
      </c>
      <c r="AC36" s="124">
        <f t="shared" si="27"/>
        <v>1</v>
      </c>
      <c r="AD36" s="124">
        <f t="shared" si="28"/>
        <v>1</v>
      </c>
      <c r="AE36" s="127">
        <f t="shared" si="11"/>
        <v>0</v>
      </c>
      <c r="AF36" s="127">
        <f t="shared" si="12"/>
        <v>0</v>
      </c>
      <c r="AG36" s="124">
        <f t="shared" si="29"/>
        <v>1</v>
      </c>
      <c r="AH36" s="124">
        <f t="shared" si="30"/>
        <v>1</v>
      </c>
      <c r="AI36" s="124">
        <f t="shared" si="31"/>
        <v>1</v>
      </c>
      <c r="AJ36" s="124">
        <f t="shared" si="32"/>
        <v>0</v>
      </c>
      <c r="AK36" s="124">
        <f t="shared" si="33"/>
        <v>0</v>
      </c>
      <c r="AL36" s="124">
        <f t="shared" si="34"/>
        <v>0</v>
      </c>
      <c r="AM36" s="129">
        <f t="shared" si="13"/>
        <v>0</v>
      </c>
      <c r="AN36" s="129">
        <f t="shared" si="14"/>
        <v>0</v>
      </c>
      <c r="AO36" s="81"/>
      <c r="AP36" s="124">
        <f t="shared" si="39"/>
        <v>0</v>
      </c>
      <c r="AQ36" s="124">
        <f t="shared" si="39"/>
        <v>0</v>
      </c>
      <c r="AR36" s="124">
        <f t="shared" si="39"/>
        <v>0</v>
      </c>
      <c r="AS36" s="124">
        <f t="shared" si="39"/>
        <v>0</v>
      </c>
      <c r="AT36" s="124">
        <f t="shared" si="39"/>
        <v>0</v>
      </c>
      <c r="AU36" s="124">
        <f t="shared" si="39"/>
        <v>0</v>
      </c>
      <c r="AV36" s="124">
        <f t="shared" si="39"/>
        <v>0</v>
      </c>
      <c r="AW36" s="124">
        <f t="shared" si="39"/>
        <v>0</v>
      </c>
      <c r="AX36" s="124">
        <f t="shared" si="39"/>
        <v>0</v>
      </c>
      <c r="AY36" s="124">
        <f t="shared" si="39"/>
        <v>0</v>
      </c>
      <c r="AZ36" s="124">
        <f t="shared" si="35"/>
        <v>0</v>
      </c>
      <c r="BA36" s="81"/>
      <c r="BB36" s="50"/>
      <c r="BC36" s="50"/>
      <c r="BD36" s="50"/>
      <c r="BE36" s="50"/>
      <c r="BF36" s="50"/>
      <c r="BG36" s="50"/>
      <c r="BH36" s="50"/>
      <c r="BI36" s="50"/>
      <c r="BJ36" s="50"/>
      <c r="BK36" s="50"/>
      <c r="BL36" s="50"/>
    </row>
    <row r="37" spans="1:64" s="1" customFormat="1" ht="18" customHeight="1" x14ac:dyDescent="0.25">
      <c r="A37" s="62">
        <f t="shared" si="36"/>
        <v>20</v>
      </c>
      <c r="B37" s="41"/>
      <c r="C37" s="33"/>
      <c r="D37" s="34"/>
      <c r="E37" s="13"/>
      <c r="F37" s="38"/>
      <c r="G37" s="13"/>
      <c r="H37" s="13"/>
      <c r="I37" s="29" t="str">
        <f t="shared" si="16"/>
        <v/>
      </c>
      <c r="J37" s="47" t="str">
        <f t="shared" si="37"/>
        <v/>
      </c>
      <c r="K37" s="48" t="str">
        <f t="shared" si="38"/>
        <v/>
      </c>
      <c r="L37" s="124">
        <f t="shared" si="19"/>
        <v>0</v>
      </c>
      <c r="M37" s="124">
        <f t="shared" si="20"/>
        <v>0</v>
      </c>
      <c r="N37" s="124">
        <f t="shared" si="2"/>
        <v>0</v>
      </c>
      <c r="O37" s="124">
        <f t="shared" si="3"/>
        <v>0</v>
      </c>
      <c r="P37" s="124">
        <f t="shared" si="4"/>
        <v>0</v>
      </c>
      <c r="Q37" s="124">
        <f t="shared" si="21"/>
        <v>-1</v>
      </c>
      <c r="R37" s="124">
        <f t="shared" si="5"/>
        <v>0</v>
      </c>
      <c r="S37" s="124">
        <f t="shared" si="6"/>
        <v>0</v>
      </c>
      <c r="T37" s="124">
        <f t="shared" si="7"/>
        <v>0</v>
      </c>
      <c r="U37" s="124">
        <f t="shared" si="8"/>
        <v>0</v>
      </c>
      <c r="V37" s="125">
        <f t="shared" si="22"/>
        <v>118.75277777777778</v>
      </c>
      <c r="W37" s="125">
        <f t="shared" si="23"/>
        <v>117.33611111111111</v>
      </c>
      <c r="X37" s="126">
        <f t="shared" si="24"/>
        <v>1</v>
      </c>
      <c r="Y37" s="127">
        <f t="shared" si="9"/>
        <v>43101</v>
      </c>
      <c r="Z37" s="127">
        <f t="shared" si="10"/>
        <v>43101</v>
      </c>
      <c r="AA37" s="124">
        <f t="shared" si="25"/>
        <v>1</v>
      </c>
      <c r="AB37" s="128">
        <f t="shared" si="26"/>
        <v>43131</v>
      </c>
      <c r="AC37" s="124">
        <f t="shared" si="27"/>
        <v>1</v>
      </c>
      <c r="AD37" s="124">
        <f t="shared" si="28"/>
        <v>1</v>
      </c>
      <c r="AE37" s="127">
        <f t="shared" si="11"/>
        <v>0</v>
      </c>
      <c r="AF37" s="127">
        <f t="shared" si="12"/>
        <v>0</v>
      </c>
      <c r="AG37" s="124">
        <f t="shared" si="29"/>
        <v>1</v>
      </c>
      <c r="AH37" s="124">
        <f t="shared" si="30"/>
        <v>1</v>
      </c>
      <c r="AI37" s="124">
        <f t="shared" si="31"/>
        <v>1</v>
      </c>
      <c r="AJ37" s="124">
        <f t="shared" si="32"/>
        <v>0</v>
      </c>
      <c r="AK37" s="124">
        <f t="shared" si="33"/>
        <v>0</v>
      </c>
      <c r="AL37" s="124">
        <f t="shared" si="34"/>
        <v>0</v>
      </c>
      <c r="AM37" s="129">
        <f t="shared" si="13"/>
        <v>0</v>
      </c>
      <c r="AN37" s="129">
        <f t="shared" si="14"/>
        <v>0</v>
      </c>
      <c r="AO37" s="81"/>
      <c r="AP37" s="124">
        <f t="shared" si="39"/>
        <v>0</v>
      </c>
      <c r="AQ37" s="124">
        <f t="shared" si="39"/>
        <v>0</v>
      </c>
      <c r="AR37" s="124">
        <f t="shared" si="39"/>
        <v>0</v>
      </c>
      <c r="AS37" s="124">
        <f t="shared" si="39"/>
        <v>0</v>
      </c>
      <c r="AT37" s="124">
        <f t="shared" si="39"/>
        <v>0</v>
      </c>
      <c r="AU37" s="124">
        <f t="shared" si="39"/>
        <v>0</v>
      </c>
      <c r="AV37" s="124">
        <f t="shared" si="39"/>
        <v>0</v>
      </c>
      <c r="AW37" s="124">
        <f t="shared" si="39"/>
        <v>0</v>
      </c>
      <c r="AX37" s="124">
        <f t="shared" si="39"/>
        <v>0</v>
      </c>
      <c r="AY37" s="124">
        <f t="shared" si="39"/>
        <v>0</v>
      </c>
      <c r="AZ37" s="124">
        <f t="shared" si="35"/>
        <v>0</v>
      </c>
      <c r="BA37" s="81"/>
      <c r="BB37" s="50"/>
      <c r="BC37" s="50"/>
      <c r="BD37" s="50"/>
      <c r="BE37" s="50"/>
      <c r="BF37" s="50"/>
      <c r="BG37" s="50"/>
      <c r="BH37" s="50"/>
      <c r="BI37" s="50"/>
      <c r="BJ37" s="50"/>
      <c r="BK37" s="50"/>
      <c r="BL37" s="50"/>
    </row>
    <row r="38" spans="1:64" s="1" customFormat="1" ht="18" customHeight="1" x14ac:dyDescent="0.25">
      <c r="A38" s="62">
        <f t="shared" si="36"/>
        <v>21</v>
      </c>
      <c r="B38" s="41"/>
      <c r="C38" s="33"/>
      <c r="D38" s="34"/>
      <c r="E38" s="13"/>
      <c r="F38" s="38"/>
      <c r="G38" s="13"/>
      <c r="H38" s="13"/>
      <c r="I38" s="29" t="str">
        <f t="shared" si="16"/>
        <v/>
      </c>
      <c r="J38" s="47" t="str">
        <f t="shared" si="37"/>
        <v/>
      </c>
      <c r="K38" s="48" t="str">
        <f t="shared" si="38"/>
        <v/>
      </c>
      <c r="L38" s="124">
        <f t="shared" si="19"/>
        <v>0</v>
      </c>
      <c r="M38" s="124">
        <f t="shared" si="20"/>
        <v>0</v>
      </c>
      <c r="N38" s="124">
        <f t="shared" si="2"/>
        <v>0</v>
      </c>
      <c r="O38" s="124">
        <f t="shared" si="3"/>
        <v>0</v>
      </c>
      <c r="P38" s="124">
        <f t="shared" si="4"/>
        <v>0</v>
      </c>
      <c r="Q38" s="124">
        <f t="shared" si="21"/>
        <v>-1</v>
      </c>
      <c r="R38" s="124">
        <f t="shared" si="5"/>
        <v>0</v>
      </c>
      <c r="S38" s="124">
        <f t="shared" si="6"/>
        <v>0</v>
      </c>
      <c r="T38" s="124">
        <f t="shared" si="7"/>
        <v>0</v>
      </c>
      <c r="U38" s="124">
        <f t="shared" si="8"/>
        <v>0</v>
      </c>
      <c r="V38" s="125">
        <f t="shared" si="22"/>
        <v>118.75277777777778</v>
      </c>
      <c r="W38" s="125">
        <f t="shared" si="23"/>
        <v>117.33611111111111</v>
      </c>
      <c r="X38" s="126">
        <f t="shared" si="24"/>
        <v>1</v>
      </c>
      <c r="Y38" s="127">
        <f t="shared" si="9"/>
        <v>43101</v>
      </c>
      <c r="Z38" s="127">
        <f t="shared" si="10"/>
        <v>43101</v>
      </c>
      <c r="AA38" s="124">
        <f t="shared" si="25"/>
        <v>1</v>
      </c>
      <c r="AB38" s="128">
        <f t="shared" si="26"/>
        <v>43131</v>
      </c>
      <c r="AC38" s="124">
        <f t="shared" si="27"/>
        <v>1</v>
      </c>
      <c r="AD38" s="124">
        <f t="shared" si="28"/>
        <v>1</v>
      </c>
      <c r="AE38" s="127">
        <f t="shared" si="11"/>
        <v>0</v>
      </c>
      <c r="AF38" s="127">
        <f t="shared" si="12"/>
        <v>0</v>
      </c>
      <c r="AG38" s="124">
        <f t="shared" si="29"/>
        <v>1</v>
      </c>
      <c r="AH38" s="124">
        <f t="shared" si="30"/>
        <v>1</v>
      </c>
      <c r="AI38" s="124">
        <f t="shared" si="31"/>
        <v>1</v>
      </c>
      <c r="AJ38" s="124">
        <f t="shared" si="32"/>
        <v>0</v>
      </c>
      <c r="AK38" s="124">
        <f t="shared" si="33"/>
        <v>0</v>
      </c>
      <c r="AL38" s="124">
        <f t="shared" si="34"/>
        <v>0</v>
      </c>
      <c r="AM38" s="129">
        <f t="shared" si="13"/>
        <v>0</v>
      </c>
      <c r="AN38" s="129">
        <f t="shared" si="14"/>
        <v>0</v>
      </c>
      <c r="AO38" s="81"/>
      <c r="AP38" s="124">
        <f t="shared" ref="AP38:AY47" si="40">IF(AND(ISNUMBER($I38),$I38&gt;0,AP$17&gt;=$AD38,AP$17&lt;=$AI38),1,0)</f>
        <v>0</v>
      </c>
      <c r="AQ38" s="124">
        <f t="shared" si="40"/>
        <v>0</v>
      </c>
      <c r="AR38" s="124">
        <f t="shared" si="40"/>
        <v>0</v>
      </c>
      <c r="AS38" s="124">
        <f t="shared" si="40"/>
        <v>0</v>
      </c>
      <c r="AT38" s="124">
        <f t="shared" si="40"/>
        <v>0</v>
      </c>
      <c r="AU38" s="124">
        <f t="shared" si="40"/>
        <v>0</v>
      </c>
      <c r="AV38" s="124">
        <f t="shared" si="40"/>
        <v>0</v>
      </c>
      <c r="AW38" s="124">
        <f t="shared" si="40"/>
        <v>0</v>
      </c>
      <c r="AX38" s="124">
        <f t="shared" si="40"/>
        <v>0</v>
      </c>
      <c r="AY38" s="124">
        <f t="shared" si="40"/>
        <v>0</v>
      </c>
      <c r="AZ38" s="124">
        <f t="shared" si="35"/>
        <v>0</v>
      </c>
      <c r="BA38" s="81"/>
      <c r="BB38" s="50"/>
      <c r="BC38" s="50"/>
      <c r="BD38" s="50"/>
      <c r="BE38" s="50"/>
      <c r="BF38" s="50"/>
      <c r="BG38" s="50"/>
      <c r="BH38" s="50"/>
      <c r="BI38" s="50"/>
      <c r="BJ38" s="50"/>
      <c r="BK38" s="50"/>
      <c r="BL38" s="50"/>
    </row>
    <row r="39" spans="1:64" s="1" customFormat="1" ht="18" customHeight="1" x14ac:dyDescent="0.25">
      <c r="A39" s="62">
        <f t="shared" si="36"/>
        <v>22</v>
      </c>
      <c r="B39" s="41"/>
      <c r="C39" s="33"/>
      <c r="D39" s="34"/>
      <c r="E39" s="13"/>
      <c r="F39" s="38"/>
      <c r="G39" s="13"/>
      <c r="H39" s="13"/>
      <c r="I39" s="29" t="str">
        <f t="shared" si="16"/>
        <v/>
      </c>
      <c r="J39" s="47" t="str">
        <f t="shared" si="37"/>
        <v/>
      </c>
      <c r="K39" s="48" t="str">
        <f t="shared" si="38"/>
        <v/>
      </c>
      <c r="L39" s="124">
        <f t="shared" si="19"/>
        <v>0</v>
      </c>
      <c r="M39" s="124">
        <f t="shared" si="20"/>
        <v>0</v>
      </c>
      <c r="N39" s="124">
        <f t="shared" si="2"/>
        <v>0</v>
      </c>
      <c r="O39" s="124">
        <f t="shared" si="3"/>
        <v>0</v>
      </c>
      <c r="P39" s="124">
        <f t="shared" si="4"/>
        <v>0</v>
      </c>
      <c r="Q39" s="124">
        <f t="shared" si="21"/>
        <v>-1</v>
      </c>
      <c r="R39" s="124">
        <f t="shared" si="5"/>
        <v>0</v>
      </c>
      <c r="S39" s="124">
        <f t="shared" si="6"/>
        <v>0</v>
      </c>
      <c r="T39" s="124">
        <f t="shared" si="7"/>
        <v>0</v>
      </c>
      <c r="U39" s="124">
        <f t="shared" si="8"/>
        <v>0</v>
      </c>
      <c r="V39" s="125">
        <f t="shared" si="22"/>
        <v>118.75277777777778</v>
      </c>
      <c r="W39" s="125">
        <f t="shared" si="23"/>
        <v>117.33611111111111</v>
      </c>
      <c r="X39" s="126">
        <f t="shared" si="24"/>
        <v>1</v>
      </c>
      <c r="Y39" s="127">
        <f t="shared" si="9"/>
        <v>43101</v>
      </c>
      <c r="Z39" s="127">
        <f t="shared" si="10"/>
        <v>43101</v>
      </c>
      <c r="AA39" s="124">
        <f t="shared" si="25"/>
        <v>1</v>
      </c>
      <c r="AB39" s="128">
        <f t="shared" si="26"/>
        <v>43131</v>
      </c>
      <c r="AC39" s="124">
        <f t="shared" si="27"/>
        <v>1</v>
      </c>
      <c r="AD39" s="124">
        <f t="shared" si="28"/>
        <v>1</v>
      </c>
      <c r="AE39" s="127">
        <f t="shared" si="11"/>
        <v>0</v>
      </c>
      <c r="AF39" s="127">
        <f t="shared" si="12"/>
        <v>0</v>
      </c>
      <c r="AG39" s="124">
        <f t="shared" si="29"/>
        <v>1</v>
      </c>
      <c r="AH39" s="124">
        <f t="shared" si="30"/>
        <v>1</v>
      </c>
      <c r="AI39" s="124">
        <f t="shared" si="31"/>
        <v>1</v>
      </c>
      <c r="AJ39" s="124">
        <f t="shared" si="32"/>
        <v>0</v>
      </c>
      <c r="AK39" s="124">
        <f t="shared" si="33"/>
        <v>0</v>
      </c>
      <c r="AL39" s="124">
        <f t="shared" si="34"/>
        <v>0</v>
      </c>
      <c r="AM39" s="129">
        <f t="shared" si="13"/>
        <v>0</v>
      </c>
      <c r="AN39" s="129">
        <f t="shared" si="14"/>
        <v>0</v>
      </c>
      <c r="AO39" s="81"/>
      <c r="AP39" s="124">
        <f t="shared" si="40"/>
        <v>0</v>
      </c>
      <c r="AQ39" s="124">
        <f t="shared" si="40"/>
        <v>0</v>
      </c>
      <c r="AR39" s="124">
        <f t="shared" si="40"/>
        <v>0</v>
      </c>
      <c r="AS39" s="124">
        <f t="shared" si="40"/>
        <v>0</v>
      </c>
      <c r="AT39" s="124">
        <f t="shared" si="40"/>
        <v>0</v>
      </c>
      <c r="AU39" s="124">
        <f t="shared" si="40"/>
        <v>0</v>
      </c>
      <c r="AV39" s="124">
        <f t="shared" si="40"/>
        <v>0</v>
      </c>
      <c r="AW39" s="124">
        <f t="shared" si="40"/>
        <v>0</v>
      </c>
      <c r="AX39" s="124">
        <f t="shared" si="40"/>
        <v>0</v>
      </c>
      <c r="AY39" s="124">
        <f t="shared" si="40"/>
        <v>0</v>
      </c>
      <c r="AZ39" s="124">
        <f t="shared" si="35"/>
        <v>0</v>
      </c>
      <c r="BA39" s="81"/>
      <c r="BB39" s="50"/>
      <c r="BC39" s="50"/>
      <c r="BD39" s="50"/>
      <c r="BE39" s="50"/>
      <c r="BF39" s="50"/>
      <c r="BG39" s="50"/>
      <c r="BH39" s="50"/>
      <c r="BI39" s="50"/>
      <c r="BJ39" s="50"/>
      <c r="BK39" s="50"/>
      <c r="BL39" s="50"/>
    </row>
    <row r="40" spans="1:64" s="1" customFormat="1" ht="18" customHeight="1" x14ac:dyDescent="0.25">
      <c r="A40" s="62">
        <f t="shared" si="36"/>
        <v>23</v>
      </c>
      <c r="B40" s="41"/>
      <c r="C40" s="33"/>
      <c r="D40" s="34"/>
      <c r="E40" s="13"/>
      <c r="F40" s="38"/>
      <c r="G40" s="13"/>
      <c r="H40" s="13"/>
      <c r="I40" s="29" t="str">
        <f t="shared" si="16"/>
        <v/>
      </c>
      <c r="J40" s="47" t="str">
        <f t="shared" si="37"/>
        <v/>
      </c>
      <c r="K40" s="48" t="str">
        <f t="shared" si="38"/>
        <v/>
      </c>
      <c r="L40" s="124">
        <f t="shared" si="19"/>
        <v>0</v>
      </c>
      <c r="M40" s="124">
        <f t="shared" si="20"/>
        <v>0</v>
      </c>
      <c r="N40" s="124">
        <f t="shared" si="2"/>
        <v>0</v>
      </c>
      <c r="O40" s="124">
        <f t="shared" si="3"/>
        <v>0</v>
      </c>
      <c r="P40" s="124">
        <f t="shared" si="4"/>
        <v>0</v>
      </c>
      <c r="Q40" s="124">
        <f t="shared" si="21"/>
        <v>-1</v>
      </c>
      <c r="R40" s="124">
        <f t="shared" si="5"/>
        <v>0</v>
      </c>
      <c r="S40" s="124">
        <f t="shared" si="6"/>
        <v>0</v>
      </c>
      <c r="T40" s="124">
        <f t="shared" si="7"/>
        <v>0</v>
      </c>
      <c r="U40" s="124">
        <f t="shared" si="8"/>
        <v>0</v>
      </c>
      <c r="V40" s="125">
        <f t="shared" si="22"/>
        <v>118.75277777777778</v>
      </c>
      <c r="W40" s="125">
        <f t="shared" si="23"/>
        <v>117.33611111111111</v>
      </c>
      <c r="X40" s="126">
        <f t="shared" si="24"/>
        <v>1</v>
      </c>
      <c r="Y40" s="127">
        <f t="shared" si="9"/>
        <v>43101</v>
      </c>
      <c r="Z40" s="127">
        <f t="shared" si="10"/>
        <v>43101</v>
      </c>
      <c r="AA40" s="124">
        <f t="shared" si="25"/>
        <v>1</v>
      </c>
      <c r="AB40" s="128">
        <f t="shared" si="26"/>
        <v>43131</v>
      </c>
      <c r="AC40" s="124">
        <f t="shared" si="27"/>
        <v>1</v>
      </c>
      <c r="AD40" s="124">
        <f t="shared" si="28"/>
        <v>1</v>
      </c>
      <c r="AE40" s="127">
        <f t="shared" si="11"/>
        <v>0</v>
      </c>
      <c r="AF40" s="127">
        <f t="shared" si="12"/>
        <v>0</v>
      </c>
      <c r="AG40" s="124">
        <f t="shared" si="29"/>
        <v>1</v>
      </c>
      <c r="AH40" s="124">
        <f t="shared" si="30"/>
        <v>1</v>
      </c>
      <c r="AI40" s="124">
        <f t="shared" si="31"/>
        <v>1</v>
      </c>
      <c r="AJ40" s="124">
        <f t="shared" si="32"/>
        <v>0</v>
      </c>
      <c r="AK40" s="124">
        <f t="shared" si="33"/>
        <v>0</v>
      </c>
      <c r="AL40" s="124">
        <f t="shared" si="34"/>
        <v>0</v>
      </c>
      <c r="AM40" s="129">
        <f t="shared" si="13"/>
        <v>0</v>
      </c>
      <c r="AN40" s="129">
        <f t="shared" si="14"/>
        <v>0</v>
      </c>
      <c r="AO40" s="81"/>
      <c r="AP40" s="124">
        <f t="shared" si="40"/>
        <v>0</v>
      </c>
      <c r="AQ40" s="124">
        <f t="shared" si="40"/>
        <v>0</v>
      </c>
      <c r="AR40" s="124">
        <f t="shared" si="40"/>
        <v>0</v>
      </c>
      <c r="AS40" s="124">
        <f t="shared" si="40"/>
        <v>0</v>
      </c>
      <c r="AT40" s="124">
        <f t="shared" si="40"/>
        <v>0</v>
      </c>
      <c r="AU40" s="124">
        <f t="shared" si="40"/>
        <v>0</v>
      </c>
      <c r="AV40" s="124">
        <f t="shared" si="40"/>
        <v>0</v>
      </c>
      <c r="AW40" s="124">
        <f t="shared" si="40"/>
        <v>0</v>
      </c>
      <c r="AX40" s="124">
        <f t="shared" si="40"/>
        <v>0</v>
      </c>
      <c r="AY40" s="124">
        <f t="shared" si="40"/>
        <v>0</v>
      </c>
      <c r="AZ40" s="124">
        <f t="shared" si="35"/>
        <v>0</v>
      </c>
      <c r="BA40" s="81"/>
      <c r="BB40" s="50"/>
      <c r="BC40" s="50"/>
      <c r="BD40" s="50"/>
      <c r="BE40" s="50"/>
      <c r="BF40" s="50"/>
      <c r="BG40" s="50"/>
      <c r="BH40" s="50"/>
      <c r="BI40" s="50"/>
      <c r="BJ40" s="50"/>
      <c r="BK40" s="50"/>
      <c r="BL40" s="50"/>
    </row>
    <row r="41" spans="1:64" s="1" customFormat="1" ht="18" customHeight="1" x14ac:dyDescent="0.25">
      <c r="A41" s="62">
        <f t="shared" si="36"/>
        <v>24</v>
      </c>
      <c r="B41" s="41"/>
      <c r="C41" s="33"/>
      <c r="D41" s="34"/>
      <c r="E41" s="13"/>
      <c r="F41" s="38"/>
      <c r="G41" s="13"/>
      <c r="H41" s="13"/>
      <c r="I41" s="29" t="str">
        <f t="shared" si="16"/>
        <v/>
      </c>
      <c r="J41" s="47" t="str">
        <f t="shared" si="37"/>
        <v/>
      </c>
      <c r="K41" s="48" t="str">
        <f t="shared" si="38"/>
        <v/>
      </c>
      <c r="L41" s="124">
        <f t="shared" si="19"/>
        <v>0</v>
      </c>
      <c r="M41" s="124">
        <f t="shared" si="20"/>
        <v>0</v>
      </c>
      <c r="N41" s="124">
        <f t="shared" si="2"/>
        <v>0</v>
      </c>
      <c r="O41" s="124">
        <f t="shared" si="3"/>
        <v>0</v>
      </c>
      <c r="P41" s="124">
        <f t="shared" si="4"/>
        <v>0</v>
      </c>
      <c r="Q41" s="124">
        <f t="shared" si="21"/>
        <v>-1</v>
      </c>
      <c r="R41" s="124">
        <f t="shared" si="5"/>
        <v>0</v>
      </c>
      <c r="S41" s="124">
        <f t="shared" si="6"/>
        <v>0</v>
      </c>
      <c r="T41" s="124">
        <f t="shared" si="7"/>
        <v>0</v>
      </c>
      <c r="U41" s="124">
        <f t="shared" si="8"/>
        <v>0</v>
      </c>
      <c r="V41" s="125">
        <f t="shared" si="22"/>
        <v>118.75277777777778</v>
      </c>
      <c r="W41" s="125">
        <f t="shared" si="23"/>
        <v>117.33611111111111</v>
      </c>
      <c r="X41" s="126">
        <f t="shared" si="24"/>
        <v>1</v>
      </c>
      <c r="Y41" s="127">
        <f t="shared" si="9"/>
        <v>43101</v>
      </c>
      <c r="Z41" s="127">
        <f t="shared" si="10"/>
        <v>43101</v>
      </c>
      <c r="AA41" s="124">
        <f t="shared" si="25"/>
        <v>1</v>
      </c>
      <c r="AB41" s="128">
        <f t="shared" si="26"/>
        <v>43131</v>
      </c>
      <c r="AC41" s="124">
        <f t="shared" si="27"/>
        <v>1</v>
      </c>
      <c r="AD41" s="124">
        <f t="shared" si="28"/>
        <v>1</v>
      </c>
      <c r="AE41" s="127">
        <f t="shared" si="11"/>
        <v>0</v>
      </c>
      <c r="AF41" s="127">
        <f t="shared" si="12"/>
        <v>0</v>
      </c>
      <c r="AG41" s="124">
        <f t="shared" si="29"/>
        <v>1</v>
      </c>
      <c r="AH41" s="124">
        <f t="shared" si="30"/>
        <v>1</v>
      </c>
      <c r="AI41" s="124">
        <f t="shared" si="31"/>
        <v>1</v>
      </c>
      <c r="AJ41" s="124">
        <f t="shared" si="32"/>
        <v>0</v>
      </c>
      <c r="AK41" s="124">
        <f t="shared" si="33"/>
        <v>0</v>
      </c>
      <c r="AL41" s="124">
        <f t="shared" si="34"/>
        <v>0</v>
      </c>
      <c r="AM41" s="129">
        <f t="shared" si="13"/>
        <v>0</v>
      </c>
      <c r="AN41" s="129">
        <f t="shared" si="14"/>
        <v>0</v>
      </c>
      <c r="AO41" s="81"/>
      <c r="AP41" s="124">
        <f t="shared" si="40"/>
        <v>0</v>
      </c>
      <c r="AQ41" s="124">
        <f t="shared" si="40"/>
        <v>0</v>
      </c>
      <c r="AR41" s="124">
        <f t="shared" si="40"/>
        <v>0</v>
      </c>
      <c r="AS41" s="124">
        <f t="shared" si="40"/>
        <v>0</v>
      </c>
      <c r="AT41" s="124">
        <f t="shared" si="40"/>
        <v>0</v>
      </c>
      <c r="AU41" s="124">
        <f t="shared" si="40"/>
        <v>0</v>
      </c>
      <c r="AV41" s="124">
        <f t="shared" si="40"/>
        <v>0</v>
      </c>
      <c r="AW41" s="124">
        <f t="shared" si="40"/>
        <v>0</v>
      </c>
      <c r="AX41" s="124">
        <f t="shared" si="40"/>
        <v>0</v>
      </c>
      <c r="AY41" s="124">
        <f t="shared" si="40"/>
        <v>0</v>
      </c>
      <c r="AZ41" s="124">
        <f t="shared" si="35"/>
        <v>0</v>
      </c>
      <c r="BA41" s="81"/>
      <c r="BB41" s="50"/>
      <c r="BC41" s="50"/>
      <c r="BD41" s="50"/>
      <c r="BE41" s="50"/>
      <c r="BF41" s="50"/>
      <c r="BG41" s="50"/>
      <c r="BH41" s="50"/>
      <c r="BI41" s="50"/>
      <c r="BJ41" s="50"/>
      <c r="BK41" s="50"/>
      <c r="BL41" s="50"/>
    </row>
    <row r="42" spans="1:64" s="1" customFormat="1" ht="18" customHeight="1" x14ac:dyDescent="0.25">
      <c r="A42" s="62">
        <f t="shared" si="36"/>
        <v>25</v>
      </c>
      <c r="B42" s="41"/>
      <c r="C42" s="33"/>
      <c r="D42" s="34"/>
      <c r="E42" s="13"/>
      <c r="F42" s="38"/>
      <c r="G42" s="13"/>
      <c r="H42" s="13"/>
      <c r="I42" s="29" t="str">
        <f t="shared" si="16"/>
        <v/>
      </c>
      <c r="J42" s="47" t="str">
        <f t="shared" si="37"/>
        <v/>
      </c>
      <c r="K42" s="48" t="str">
        <f t="shared" si="38"/>
        <v/>
      </c>
      <c r="L42" s="124">
        <f t="shared" si="19"/>
        <v>0</v>
      </c>
      <c r="M42" s="124">
        <f t="shared" si="20"/>
        <v>0</v>
      </c>
      <c r="N42" s="124">
        <f t="shared" si="2"/>
        <v>0</v>
      </c>
      <c r="O42" s="124">
        <f t="shared" si="3"/>
        <v>0</v>
      </c>
      <c r="P42" s="124">
        <f t="shared" si="4"/>
        <v>0</v>
      </c>
      <c r="Q42" s="124">
        <f t="shared" si="21"/>
        <v>-1</v>
      </c>
      <c r="R42" s="124">
        <f t="shared" si="5"/>
        <v>0</v>
      </c>
      <c r="S42" s="124">
        <f t="shared" si="6"/>
        <v>0</v>
      </c>
      <c r="T42" s="124">
        <f t="shared" si="7"/>
        <v>0</v>
      </c>
      <c r="U42" s="124">
        <f t="shared" si="8"/>
        <v>0</v>
      </c>
      <c r="V42" s="125">
        <f t="shared" si="22"/>
        <v>118.75277777777778</v>
      </c>
      <c r="W42" s="125">
        <f t="shared" si="23"/>
        <v>117.33611111111111</v>
      </c>
      <c r="X42" s="126">
        <f t="shared" si="24"/>
        <v>1</v>
      </c>
      <c r="Y42" s="127">
        <f t="shared" si="9"/>
        <v>43101</v>
      </c>
      <c r="Z42" s="127">
        <f t="shared" si="10"/>
        <v>43101</v>
      </c>
      <c r="AA42" s="124">
        <f t="shared" si="25"/>
        <v>1</v>
      </c>
      <c r="AB42" s="128">
        <f t="shared" si="26"/>
        <v>43131</v>
      </c>
      <c r="AC42" s="124">
        <f t="shared" si="27"/>
        <v>1</v>
      </c>
      <c r="AD42" s="124">
        <f t="shared" si="28"/>
        <v>1</v>
      </c>
      <c r="AE42" s="127">
        <f t="shared" si="11"/>
        <v>0</v>
      </c>
      <c r="AF42" s="127">
        <f t="shared" si="12"/>
        <v>0</v>
      </c>
      <c r="AG42" s="124">
        <f t="shared" si="29"/>
        <v>1</v>
      </c>
      <c r="AH42" s="124">
        <f t="shared" si="30"/>
        <v>1</v>
      </c>
      <c r="AI42" s="124">
        <f t="shared" si="31"/>
        <v>1</v>
      </c>
      <c r="AJ42" s="124">
        <f t="shared" si="32"/>
        <v>0</v>
      </c>
      <c r="AK42" s="124">
        <f t="shared" si="33"/>
        <v>0</v>
      </c>
      <c r="AL42" s="124">
        <f t="shared" si="34"/>
        <v>0</v>
      </c>
      <c r="AM42" s="129">
        <f t="shared" si="13"/>
        <v>0</v>
      </c>
      <c r="AN42" s="129">
        <f t="shared" si="14"/>
        <v>0</v>
      </c>
      <c r="AO42" s="81"/>
      <c r="AP42" s="124">
        <f t="shared" si="40"/>
        <v>0</v>
      </c>
      <c r="AQ42" s="124">
        <f t="shared" si="40"/>
        <v>0</v>
      </c>
      <c r="AR42" s="124">
        <f t="shared" si="40"/>
        <v>0</v>
      </c>
      <c r="AS42" s="124">
        <f t="shared" si="40"/>
        <v>0</v>
      </c>
      <c r="AT42" s="124">
        <f t="shared" si="40"/>
        <v>0</v>
      </c>
      <c r="AU42" s="124">
        <f t="shared" si="40"/>
        <v>0</v>
      </c>
      <c r="AV42" s="124">
        <f t="shared" si="40"/>
        <v>0</v>
      </c>
      <c r="AW42" s="124">
        <f t="shared" si="40"/>
        <v>0</v>
      </c>
      <c r="AX42" s="124">
        <f t="shared" si="40"/>
        <v>0</v>
      </c>
      <c r="AY42" s="124">
        <f t="shared" si="40"/>
        <v>0</v>
      </c>
      <c r="AZ42" s="124">
        <f t="shared" si="35"/>
        <v>0</v>
      </c>
      <c r="BA42" s="81"/>
      <c r="BB42" s="50"/>
      <c r="BC42" s="50"/>
      <c r="BD42" s="50"/>
      <c r="BE42" s="50"/>
      <c r="BF42" s="50"/>
      <c r="BG42" s="50"/>
      <c r="BH42" s="50"/>
      <c r="BI42" s="50"/>
      <c r="BJ42" s="50"/>
      <c r="BK42" s="50"/>
      <c r="BL42" s="50"/>
    </row>
    <row r="43" spans="1:64" s="1" customFormat="1" ht="18" customHeight="1" x14ac:dyDescent="0.25">
      <c r="A43" s="62">
        <f t="shared" si="36"/>
        <v>26</v>
      </c>
      <c r="B43" s="41"/>
      <c r="C43" s="33"/>
      <c r="D43" s="34"/>
      <c r="E43" s="13"/>
      <c r="F43" s="38"/>
      <c r="G43" s="13"/>
      <c r="H43" s="13"/>
      <c r="I43" s="29" t="str">
        <f t="shared" si="16"/>
        <v/>
      </c>
      <c r="J43" s="47" t="str">
        <f t="shared" si="17"/>
        <v/>
      </c>
      <c r="K43" s="48" t="str">
        <f t="shared" si="18"/>
        <v/>
      </c>
      <c r="L43" s="124">
        <f t="shared" si="19"/>
        <v>0</v>
      </c>
      <c r="M43" s="124">
        <f t="shared" si="20"/>
        <v>0</v>
      </c>
      <c r="N43" s="124">
        <f t="shared" si="2"/>
        <v>0</v>
      </c>
      <c r="O43" s="124">
        <f t="shared" si="3"/>
        <v>0</v>
      </c>
      <c r="P43" s="124">
        <f t="shared" si="4"/>
        <v>0</v>
      </c>
      <c r="Q43" s="124">
        <f t="shared" si="21"/>
        <v>-1</v>
      </c>
      <c r="R43" s="124">
        <f t="shared" si="5"/>
        <v>0</v>
      </c>
      <c r="S43" s="124">
        <f t="shared" si="6"/>
        <v>0</v>
      </c>
      <c r="T43" s="124">
        <f t="shared" si="7"/>
        <v>0</v>
      </c>
      <c r="U43" s="124">
        <f t="shared" si="8"/>
        <v>0</v>
      </c>
      <c r="V43" s="125">
        <f t="shared" si="22"/>
        <v>118.75277777777778</v>
      </c>
      <c r="W43" s="125">
        <f t="shared" si="23"/>
        <v>117.33611111111111</v>
      </c>
      <c r="X43" s="126">
        <f t="shared" si="24"/>
        <v>1</v>
      </c>
      <c r="Y43" s="127">
        <f t="shared" si="9"/>
        <v>43101</v>
      </c>
      <c r="Z43" s="127">
        <f t="shared" si="10"/>
        <v>43101</v>
      </c>
      <c r="AA43" s="124">
        <f t="shared" si="25"/>
        <v>1</v>
      </c>
      <c r="AB43" s="128">
        <f t="shared" si="26"/>
        <v>43131</v>
      </c>
      <c r="AC43" s="124">
        <f t="shared" si="27"/>
        <v>1</v>
      </c>
      <c r="AD43" s="124">
        <f t="shared" si="28"/>
        <v>1</v>
      </c>
      <c r="AE43" s="127">
        <f t="shared" si="11"/>
        <v>0</v>
      </c>
      <c r="AF43" s="127">
        <f t="shared" si="12"/>
        <v>0</v>
      </c>
      <c r="AG43" s="124">
        <f t="shared" si="29"/>
        <v>1</v>
      </c>
      <c r="AH43" s="124">
        <f t="shared" si="30"/>
        <v>1</v>
      </c>
      <c r="AI43" s="124">
        <f t="shared" si="31"/>
        <v>1</v>
      </c>
      <c r="AJ43" s="124">
        <f t="shared" si="32"/>
        <v>0</v>
      </c>
      <c r="AK43" s="124">
        <f t="shared" si="33"/>
        <v>0</v>
      </c>
      <c r="AL43" s="124">
        <f t="shared" si="34"/>
        <v>0</v>
      </c>
      <c r="AM43" s="129">
        <f t="shared" si="13"/>
        <v>0</v>
      </c>
      <c r="AN43" s="129">
        <f t="shared" si="14"/>
        <v>0</v>
      </c>
      <c r="AO43" s="81"/>
      <c r="AP43" s="124">
        <f t="shared" si="40"/>
        <v>0</v>
      </c>
      <c r="AQ43" s="124">
        <f t="shared" si="40"/>
        <v>0</v>
      </c>
      <c r="AR43" s="124">
        <f t="shared" si="40"/>
        <v>0</v>
      </c>
      <c r="AS43" s="124">
        <f t="shared" si="40"/>
        <v>0</v>
      </c>
      <c r="AT43" s="124">
        <f t="shared" si="40"/>
        <v>0</v>
      </c>
      <c r="AU43" s="124">
        <f t="shared" si="40"/>
        <v>0</v>
      </c>
      <c r="AV43" s="124">
        <f t="shared" si="40"/>
        <v>0</v>
      </c>
      <c r="AW43" s="124">
        <f t="shared" si="40"/>
        <v>0</v>
      </c>
      <c r="AX43" s="124">
        <f t="shared" si="40"/>
        <v>0</v>
      </c>
      <c r="AY43" s="124">
        <f t="shared" si="40"/>
        <v>0</v>
      </c>
      <c r="AZ43" s="124">
        <f t="shared" si="35"/>
        <v>0</v>
      </c>
      <c r="BA43" s="81"/>
      <c r="BB43" s="50"/>
      <c r="BC43" s="50"/>
      <c r="BD43" s="50"/>
      <c r="BE43" s="50"/>
      <c r="BF43" s="50"/>
      <c r="BG43" s="50"/>
      <c r="BH43" s="50"/>
      <c r="BI43" s="50"/>
      <c r="BJ43" s="50"/>
      <c r="BK43" s="50"/>
      <c r="BL43" s="50"/>
    </row>
    <row r="44" spans="1:64" s="1" customFormat="1" ht="18" customHeight="1" x14ac:dyDescent="0.25">
      <c r="A44" s="62">
        <f t="shared" si="36"/>
        <v>27</v>
      </c>
      <c r="B44" s="41"/>
      <c r="C44" s="33"/>
      <c r="D44" s="34"/>
      <c r="E44" s="13"/>
      <c r="F44" s="38"/>
      <c r="G44" s="13"/>
      <c r="H44" s="13"/>
      <c r="I44" s="29" t="str">
        <f t="shared" si="16"/>
        <v/>
      </c>
      <c r="J44" s="47" t="str">
        <f t="shared" si="17"/>
        <v/>
      </c>
      <c r="K44" s="48" t="str">
        <f t="shared" si="18"/>
        <v/>
      </c>
      <c r="L44" s="124">
        <f t="shared" si="19"/>
        <v>0</v>
      </c>
      <c r="M44" s="124">
        <f t="shared" si="20"/>
        <v>0</v>
      </c>
      <c r="N44" s="124">
        <f t="shared" si="2"/>
        <v>0</v>
      </c>
      <c r="O44" s="124">
        <f t="shared" si="3"/>
        <v>0</v>
      </c>
      <c r="P44" s="124">
        <f t="shared" si="4"/>
        <v>0</v>
      </c>
      <c r="Q44" s="124">
        <f t="shared" si="21"/>
        <v>-1</v>
      </c>
      <c r="R44" s="124">
        <f t="shared" si="5"/>
        <v>0</v>
      </c>
      <c r="S44" s="124">
        <f t="shared" si="6"/>
        <v>0</v>
      </c>
      <c r="T44" s="124">
        <f t="shared" si="7"/>
        <v>0</v>
      </c>
      <c r="U44" s="124">
        <f t="shared" si="8"/>
        <v>0</v>
      </c>
      <c r="V44" s="125">
        <f t="shared" si="22"/>
        <v>118.75277777777778</v>
      </c>
      <c r="W44" s="125">
        <f t="shared" si="23"/>
        <v>117.33611111111111</v>
      </c>
      <c r="X44" s="126">
        <f t="shared" si="24"/>
        <v>1</v>
      </c>
      <c r="Y44" s="127">
        <f t="shared" si="9"/>
        <v>43101</v>
      </c>
      <c r="Z44" s="127">
        <f t="shared" si="10"/>
        <v>43101</v>
      </c>
      <c r="AA44" s="124">
        <f t="shared" si="25"/>
        <v>1</v>
      </c>
      <c r="AB44" s="128">
        <f t="shared" si="26"/>
        <v>43131</v>
      </c>
      <c r="AC44" s="124">
        <f t="shared" si="27"/>
        <v>1</v>
      </c>
      <c r="AD44" s="124">
        <f t="shared" si="28"/>
        <v>1</v>
      </c>
      <c r="AE44" s="127">
        <f t="shared" si="11"/>
        <v>0</v>
      </c>
      <c r="AF44" s="127">
        <f t="shared" si="12"/>
        <v>0</v>
      </c>
      <c r="AG44" s="124">
        <f t="shared" si="29"/>
        <v>1</v>
      </c>
      <c r="AH44" s="124">
        <f t="shared" si="30"/>
        <v>1</v>
      </c>
      <c r="AI44" s="124">
        <f t="shared" si="31"/>
        <v>1</v>
      </c>
      <c r="AJ44" s="124">
        <f t="shared" si="32"/>
        <v>0</v>
      </c>
      <c r="AK44" s="124">
        <f t="shared" si="33"/>
        <v>0</v>
      </c>
      <c r="AL44" s="124">
        <f t="shared" si="34"/>
        <v>0</v>
      </c>
      <c r="AM44" s="129">
        <f t="shared" si="13"/>
        <v>0</v>
      </c>
      <c r="AN44" s="129">
        <f t="shared" si="14"/>
        <v>0</v>
      </c>
      <c r="AO44" s="81"/>
      <c r="AP44" s="124">
        <f t="shared" si="40"/>
        <v>0</v>
      </c>
      <c r="AQ44" s="124">
        <f t="shared" si="40"/>
        <v>0</v>
      </c>
      <c r="AR44" s="124">
        <f t="shared" si="40"/>
        <v>0</v>
      </c>
      <c r="AS44" s="124">
        <f t="shared" si="40"/>
        <v>0</v>
      </c>
      <c r="AT44" s="124">
        <f t="shared" si="40"/>
        <v>0</v>
      </c>
      <c r="AU44" s="124">
        <f t="shared" si="40"/>
        <v>0</v>
      </c>
      <c r="AV44" s="124">
        <f t="shared" si="40"/>
        <v>0</v>
      </c>
      <c r="AW44" s="124">
        <f t="shared" si="40"/>
        <v>0</v>
      </c>
      <c r="AX44" s="124">
        <f t="shared" si="40"/>
        <v>0</v>
      </c>
      <c r="AY44" s="124">
        <f t="shared" si="40"/>
        <v>0</v>
      </c>
      <c r="AZ44" s="124">
        <f t="shared" si="35"/>
        <v>0</v>
      </c>
      <c r="BA44" s="81"/>
      <c r="BB44" s="50"/>
      <c r="BC44" s="50"/>
      <c r="BD44" s="50"/>
      <c r="BE44" s="50"/>
      <c r="BF44" s="50"/>
      <c r="BG44" s="50"/>
      <c r="BH44" s="50"/>
      <c r="BI44" s="50"/>
      <c r="BJ44" s="50"/>
      <c r="BK44" s="50"/>
      <c r="BL44" s="50"/>
    </row>
    <row r="45" spans="1:64" s="1" customFormat="1" ht="18" customHeight="1" x14ac:dyDescent="0.25">
      <c r="A45" s="62">
        <f t="shared" si="36"/>
        <v>28</v>
      </c>
      <c r="B45" s="41"/>
      <c r="C45" s="33"/>
      <c r="D45" s="34"/>
      <c r="E45" s="13"/>
      <c r="F45" s="38"/>
      <c r="G45" s="13"/>
      <c r="H45" s="13"/>
      <c r="I45" s="29" t="str">
        <f t="shared" si="16"/>
        <v/>
      </c>
      <c r="J45" s="47" t="str">
        <f t="shared" si="17"/>
        <v/>
      </c>
      <c r="K45" s="48" t="str">
        <f t="shared" si="18"/>
        <v/>
      </c>
      <c r="L45" s="124">
        <f t="shared" si="19"/>
        <v>0</v>
      </c>
      <c r="M45" s="124">
        <f t="shared" si="20"/>
        <v>0</v>
      </c>
      <c r="N45" s="124">
        <f t="shared" si="2"/>
        <v>0</v>
      </c>
      <c r="O45" s="124">
        <f t="shared" si="3"/>
        <v>0</v>
      </c>
      <c r="P45" s="124">
        <f t="shared" si="4"/>
        <v>0</v>
      </c>
      <c r="Q45" s="124">
        <f t="shared" si="21"/>
        <v>-1</v>
      </c>
      <c r="R45" s="124">
        <f t="shared" si="5"/>
        <v>0</v>
      </c>
      <c r="S45" s="124">
        <f t="shared" si="6"/>
        <v>0</v>
      </c>
      <c r="T45" s="124">
        <f t="shared" si="7"/>
        <v>0</v>
      </c>
      <c r="U45" s="124">
        <f t="shared" si="8"/>
        <v>0</v>
      </c>
      <c r="V45" s="125">
        <f t="shared" si="22"/>
        <v>118.75277777777778</v>
      </c>
      <c r="W45" s="125">
        <f t="shared" si="23"/>
        <v>117.33611111111111</v>
      </c>
      <c r="X45" s="126">
        <f t="shared" si="24"/>
        <v>1</v>
      </c>
      <c r="Y45" s="127">
        <f t="shared" si="9"/>
        <v>43101</v>
      </c>
      <c r="Z45" s="127">
        <f t="shared" si="10"/>
        <v>43101</v>
      </c>
      <c r="AA45" s="124">
        <f t="shared" si="25"/>
        <v>1</v>
      </c>
      <c r="AB45" s="128">
        <f t="shared" si="26"/>
        <v>43131</v>
      </c>
      <c r="AC45" s="124">
        <f t="shared" si="27"/>
        <v>1</v>
      </c>
      <c r="AD45" s="124">
        <f t="shared" si="28"/>
        <v>1</v>
      </c>
      <c r="AE45" s="127">
        <f t="shared" si="11"/>
        <v>0</v>
      </c>
      <c r="AF45" s="127">
        <f t="shared" si="12"/>
        <v>0</v>
      </c>
      <c r="AG45" s="124">
        <f t="shared" si="29"/>
        <v>1</v>
      </c>
      <c r="AH45" s="124">
        <f t="shared" si="30"/>
        <v>1</v>
      </c>
      <c r="AI45" s="124">
        <f t="shared" si="31"/>
        <v>1</v>
      </c>
      <c r="AJ45" s="124">
        <f t="shared" si="32"/>
        <v>0</v>
      </c>
      <c r="AK45" s="124">
        <f t="shared" si="33"/>
        <v>0</v>
      </c>
      <c r="AL45" s="124">
        <f t="shared" si="34"/>
        <v>0</v>
      </c>
      <c r="AM45" s="129">
        <f t="shared" si="13"/>
        <v>0</v>
      </c>
      <c r="AN45" s="129">
        <f t="shared" si="14"/>
        <v>0</v>
      </c>
      <c r="AO45" s="81"/>
      <c r="AP45" s="124">
        <f t="shared" si="40"/>
        <v>0</v>
      </c>
      <c r="AQ45" s="124">
        <f t="shared" si="40"/>
        <v>0</v>
      </c>
      <c r="AR45" s="124">
        <f t="shared" si="40"/>
        <v>0</v>
      </c>
      <c r="AS45" s="124">
        <f t="shared" si="40"/>
        <v>0</v>
      </c>
      <c r="AT45" s="124">
        <f t="shared" si="40"/>
        <v>0</v>
      </c>
      <c r="AU45" s="124">
        <f t="shared" si="40"/>
        <v>0</v>
      </c>
      <c r="AV45" s="124">
        <f t="shared" si="40"/>
        <v>0</v>
      </c>
      <c r="AW45" s="124">
        <f t="shared" si="40"/>
        <v>0</v>
      </c>
      <c r="AX45" s="124">
        <f t="shared" si="40"/>
        <v>0</v>
      </c>
      <c r="AY45" s="124">
        <f t="shared" si="40"/>
        <v>0</v>
      </c>
      <c r="AZ45" s="124">
        <f t="shared" si="35"/>
        <v>0</v>
      </c>
      <c r="BA45" s="81"/>
      <c r="BB45" s="50"/>
      <c r="BC45" s="50"/>
      <c r="BD45" s="50"/>
      <c r="BE45" s="50"/>
      <c r="BF45" s="50"/>
      <c r="BG45" s="50"/>
      <c r="BH45" s="50"/>
      <c r="BI45" s="50"/>
      <c r="BJ45" s="50"/>
      <c r="BK45" s="50"/>
      <c r="BL45" s="50"/>
    </row>
    <row r="46" spans="1:64" s="1" customFormat="1" ht="18" customHeight="1" x14ac:dyDescent="0.25">
      <c r="A46" s="62">
        <f t="shared" si="36"/>
        <v>29</v>
      </c>
      <c r="B46" s="41"/>
      <c r="C46" s="33"/>
      <c r="D46" s="34"/>
      <c r="E46" s="13"/>
      <c r="F46" s="38"/>
      <c r="G46" s="13"/>
      <c r="H46" s="13"/>
      <c r="I46" s="29" t="str">
        <f t="shared" si="16"/>
        <v/>
      </c>
      <c r="J46" s="47" t="str">
        <f t="shared" si="17"/>
        <v/>
      </c>
      <c r="K46" s="48" t="str">
        <f t="shared" si="18"/>
        <v/>
      </c>
      <c r="L46" s="124">
        <f t="shared" si="19"/>
        <v>0</v>
      </c>
      <c r="M46" s="124">
        <f t="shared" si="20"/>
        <v>0</v>
      </c>
      <c r="N46" s="124">
        <f t="shared" si="2"/>
        <v>0</v>
      </c>
      <c r="O46" s="124">
        <f t="shared" si="3"/>
        <v>0</v>
      </c>
      <c r="P46" s="124">
        <f t="shared" si="4"/>
        <v>0</v>
      </c>
      <c r="Q46" s="124">
        <f t="shared" si="21"/>
        <v>-1</v>
      </c>
      <c r="R46" s="124">
        <f t="shared" si="5"/>
        <v>0</v>
      </c>
      <c r="S46" s="124">
        <f t="shared" si="6"/>
        <v>0</v>
      </c>
      <c r="T46" s="124">
        <f t="shared" si="7"/>
        <v>0</v>
      </c>
      <c r="U46" s="124">
        <f t="shared" si="8"/>
        <v>0</v>
      </c>
      <c r="V46" s="125">
        <f t="shared" si="22"/>
        <v>118.75277777777778</v>
      </c>
      <c r="W46" s="125">
        <f t="shared" si="23"/>
        <v>117.33611111111111</v>
      </c>
      <c r="X46" s="126">
        <f t="shared" si="24"/>
        <v>1</v>
      </c>
      <c r="Y46" s="127">
        <f t="shared" si="9"/>
        <v>43101</v>
      </c>
      <c r="Z46" s="127">
        <f t="shared" si="10"/>
        <v>43101</v>
      </c>
      <c r="AA46" s="124">
        <f t="shared" si="25"/>
        <v>1</v>
      </c>
      <c r="AB46" s="128">
        <f t="shared" si="26"/>
        <v>43131</v>
      </c>
      <c r="AC46" s="124">
        <f t="shared" si="27"/>
        <v>1</v>
      </c>
      <c r="AD46" s="124">
        <f t="shared" si="28"/>
        <v>1</v>
      </c>
      <c r="AE46" s="127">
        <f t="shared" si="11"/>
        <v>0</v>
      </c>
      <c r="AF46" s="127">
        <f t="shared" si="12"/>
        <v>0</v>
      </c>
      <c r="AG46" s="124">
        <f t="shared" si="29"/>
        <v>1</v>
      </c>
      <c r="AH46" s="124">
        <f t="shared" si="30"/>
        <v>1</v>
      </c>
      <c r="AI46" s="124">
        <f t="shared" si="31"/>
        <v>1</v>
      </c>
      <c r="AJ46" s="124">
        <f t="shared" si="32"/>
        <v>0</v>
      </c>
      <c r="AK46" s="124">
        <f t="shared" si="33"/>
        <v>0</v>
      </c>
      <c r="AL46" s="124">
        <f t="shared" si="34"/>
        <v>0</v>
      </c>
      <c r="AM46" s="129">
        <f t="shared" si="13"/>
        <v>0</v>
      </c>
      <c r="AN46" s="129">
        <f t="shared" si="14"/>
        <v>0</v>
      </c>
      <c r="AO46" s="81"/>
      <c r="AP46" s="124">
        <f t="shared" si="40"/>
        <v>0</v>
      </c>
      <c r="AQ46" s="124">
        <f t="shared" si="40"/>
        <v>0</v>
      </c>
      <c r="AR46" s="124">
        <f t="shared" si="40"/>
        <v>0</v>
      </c>
      <c r="AS46" s="124">
        <f t="shared" si="40"/>
        <v>0</v>
      </c>
      <c r="AT46" s="124">
        <f t="shared" si="40"/>
        <v>0</v>
      </c>
      <c r="AU46" s="124">
        <f t="shared" si="40"/>
        <v>0</v>
      </c>
      <c r="AV46" s="124">
        <f t="shared" si="40"/>
        <v>0</v>
      </c>
      <c r="AW46" s="124">
        <f t="shared" si="40"/>
        <v>0</v>
      </c>
      <c r="AX46" s="124">
        <f t="shared" si="40"/>
        <v>0</v>
      </c>
      <c r="AY46" s="124">
        <f t="shared" si="40"/>
        <v>0</v>
      </c>
      <c r="AZ46" s="124">
        <f t="shared" si="35"/>
        <v>0</v>
      </c>
      <c r="BA46" s="81"/>
      <c r="BB46" s="50"/>
      <c r="BC46" s="50"/>
      <c r="BD46" s="50"/>
      <c r="BE46" s="50"/>
      <c r="BF46" s="50"/>
      <c r="BG46" s="50"/>
      <c r="BH46" s="50"/>
      <c r="BI46" s="50"/>
      <c r="BJ46" s="50"/>
      <c r="BK46" s="50"/>
      <c r="BL46" s="50"/>
    </row>
    <row r="47" spans="1:64" s="1" customFormat="1" ht="18" customHeight="1" x14ac:dyDescent="0.25">
      <c r="A47" s="62">
        <f t="shared" si="36"/>
        <v>30</v>
      </c>
      <c r="B47" s="41"/>
      <c r="C47" s="33"/>
      <c r="D47" s="34"/>
      <c r="E47" s="13"/>
      <c r="F47" s="38"/>
      <c r="G47" s="13"/>
      <c r="H47" s="13"/>
      <c r="I47" s="29" t="str">
        <f t="shared" si="16"/>
        <v/>
      </c>
      <c r="J47" s="47" t="str">
        <f t="shared" si="17"/>
        <v/>
      </c>
      <c r="K47" s="48" t="str">
        <f t="shared" si="18"/>
        <v/>
      </c>
      <c r="L47" s="124">
        <f t="shared" si="19"/>
        <v>0</v>
      </c>
      <c r="M47" s="124">
        <f t="shared" si="20"/>
        <v>0</v>
      </c>
      <c r="N47" s="124">
        <f t="shared" si="2"/>
        <v>0</v>
      </c>
      <c r="O47" s="124">
        <f t="shared" si="3"/>
        <v>0</v>
      </c>
      <c r="P47" s="124">
        <f t="shared" si="4"/>
        <v>0</v>
      </c>
      <c r="Q47" s="124">
        <f t="shared" si="21"/>
        <v>-1</v>
      </c>
      <c r="R47" s="124">
        <f t="shared" si="5"/>
        <v>0</v>
      </c>
      <c r="S47" s="124">
        <f t="shared" si="6"/>
        <v>0</v>
      </c>
      <c r="T47" s="124">
        <f t="shared" si="7"/>
        <v>0</v>
      </c>
      <c r="U47" s="124">
        <f t="shared" si="8"/>
        <v>0</v>
      </c>
      <c r="V47" s="125">
        <f t="shared" si="22"/>
        <v>118.75277777777778</v>
      </c>
      <c r="W47" s="125">
        <f t="shared" si="23"/>
        <v>117.33611111111111</v>
      </c>
      <c r="X47" s="126">
        <f t="shared" si="24"/>
        <v>1</v>
      </c>
      <c r="Y47" s="127">
        <f t="shared" si="9"/>
        <v>43101</v>
      </c>
      <c r="Z47" s="127">
        <f t="shared" si="10"/>
        <v>43101</v>
      </c>
      <c r="AA47" s="124">
        <f t="shared" si="25"/>
        <v>1</v>
      </c>
      <c r="AB47" s="128">
        <f t="shared" si="26"/>
        <v>43131</v>
      </c>
      <c r="AC47" s="124">
        <f t="shared" si="27"/>
        <v>1</v>
      </c>
      <c r="AD47" s="124">
        <f t="shared" si="28"/>
        <v>1</v>
      </c>
      <c r="AE47" s="127">
        <f t="shared" si="11"/>
        <v>0</v>
      </c>
      <c r="AF47" s="127">
        <f t="shared" si="12"/>
        <v>0</v>
      </c>
      <c r="AG47" s="124">
        <f t="shared" si="29"/>
        <v>1</v>
      </c>
      <c r="AH47" s="124">
        <f t="shared" si="30"/>
        <v>1</v>
      </c>
      <c r="AI47" s="124">
        <f t="shared" si="31"/>
        <v>1</v>
      </c>
      <c r="AJ47" s="124">
        <f t="shared" si="32"/>
        <v>0</v>
      </c>
      <c r="AK47" s="124">
        <f t="shared" si="33"/>
        <v>0</v>
      </c>
      <c r="AL47" s="124">
        <f t="shared" si="34"/>
        <v>0</v>
      </c>
      <c r="AM47" s="129">
        <f t="shared" si="13"/>
        <v>0</v>
      </c>
      <c r="AN47" s="129">
        <f t="shared" si="14"/>
        <v>0</v>
      </c>
      <c r="AO47" s="81"/>
      <c r="AP47" s="124">
        <f t="shared" si="40"/>
        <v>0</v>
      </c>
      <c r="AQ47" s="124">
        <f t="shared" si="40"/>
        <v>0</v>
      </c>
      <c r="AR47" s="124">
        <f t="shared" si="40"/>
        <v>0</v>
      </c>
      <c r="AS47" s="124">
        <f t="shared" si="40"/>
        <v>0</v>
      </c>
      <c r="AT47" s="124">
        <f t="shared" si="40"/>
        <v>0</v>
      </c>
      <c r="AU47" s="124">
        <f t="shared" si="40"/>
        <v>0</v>
      </c>
      <c r="AV47" s="124">
        <f t="shared" si="40"/>
        <v>0</v>
      </c>
      <c r="AW47" s="124">
        <f t="shared" si="40"/>
        <v>0</v>
      </c>
      <c r="AX47" s="124">
        <f t="shared" si="40"/>
        <v>0</v>
      </c>
      <c r="AY47" s="124">
        <f t="shared" si="40"/>
        <v>0</v>
      </c>
      <c r="AZ47" s="124">
        <f t="shared" si="35"/>
        <v>0</v>
      </c>
      <c r="BA47" s="81"/>
      <c r="BB47" s="50"/>
      <c r="BC47" s="50"/>
      <c r="BD47" s="50"/>
      <c r="BE47" s="50"/>
      <c r="BF47" s="50"/>
      <c r="BG47" s="50"/>
      <c r="BH47" s="50"/>
      <c r="BI47" s="50"/>
      <c r="BJ47" s="50"/>
      <c r="BK47" s="50"/>
      <c r="BL47" s="50"/>
    </row>
    <row r="48" spans="1:64" s="1" customFormat="1" ht="18" customHeight="1" x14ac:dyDescent="0.25">
      <c r="A48" s="62">
        <f t="shared" si="36"/>
        <v>31</v>
      </c>
      <c r="B48" s="41"/>
      <c r="C48" s="33"/>
      <c r="D48" s="34"/>
      <c r="E48" s="13"/>
      <c r="F48" s="38"/>
      <c r="G48" s="13"/>
      <c r="H48" s="13"/>
      <c r="I48" s="29" t="str">
        <f t="shared" si="16"/>
        <v/>
      </c>
      <c r="J48" s="47" t="str">
        <f t="shared" si="17"/>
        <v/>
      </c>
      <c r="K48" s="48" t="str">
        <f t="shared" si="18"/>
        <v/>
      </c>
      <c r="L48" s="124">
        <f t="shared" si="19"/>
        <v>0</v>
      </c>
      <c r="M48" s="124">
        <f t="shared" si="20"/>
        <v>0</v>
      </c>
      <c r="N48" s="124">
        <f t="shared" si="2"/>
        <v>0</v>
      </c>
      <c r="O48" s="124">
        <f t="shared" si="3"/>
        <v>0</v>
      </c>
      <c r="P48" s="124">
        <f t="shared" si="4"/>
        <v>0</v>
      </c>
      <c r="Q48" s="124">
        <f t="shared" si="21"/>
        <v>-1</v>
      </c>
      <c r="R48" s="124">
        <f t="shared" si="5"/>
        <v>0</v>
      </c>
      <c r="S48" s="124">
        <f t="shared" si="6"/>
        <v>0</v>
      </c>
      <c r="T48" s="124">
        <f t="shared" si="7"/>
        <v>0</v>
      </c>
      <c r="U48" s="124">
        <f t="shared" si="8"/>
        <v>0</v>
      </c>
      <c r="V48" s="125">
        <f t="shared" si="22"/>
        <v>118.75277777777778</v>
      </c>
      <c r="W48" s="125">
        <f t="shared" si="23"/>
        <v>117.33611111111111</v>
      </c>
      <c r="X48" s="126">
        <f t="shared" si="24"/>
        <v>1</v>
      </c>
      <c r="Y48" s="127">
        <f t="shared" si="9"/>
        <v>43101</v>
      </c>
      <c r="Z48" s="127">
        <f t="shared" si="10"/>
        <v>43101</v>
      </c>
      <c r="AA48" s="124">
        <f t="shared" si="25"/>
        <v>1</v>
      </c>
      <c r="AB48" s="128">
        <f t="shared" si="26"/>
        <v>43131</v>
      </c>
      <c r="AC48" s="124">
        <f t="shared" si="27"/>
        <v>1</v>
      </c>
      <c r="AD48" s="124">
        <f t="shared" si="28"/>
        <v>1</v>
      </c>
      <c r="AE48" s="127">
        <f t="shared" si="11"/>
        <v>0</v>
      </c>
      <c r="AF48" s="127">
        <f t="shared" si="12"/>
        <v>0</v>
      </c>
      <c r="AG48" s="124">
        <f t="shared" si="29"/>
        <v>1</v>
      </c>
      <c r="AH48" s="124">
        <f t="shared" si="30"/>
        <v>1</v>
      </c>
      <c r="AI48" s="124">
        <f t="shared" si="31"/>
        <v>1</v>
      </c>
      <c r="AJ48" s="124">
        <f t="shared" si="32"/>
        <v>0</v>
      </c>
      <c r="AK48" s="124">
        <f t="shared" si="33"/>
        <v>0</v>
      </c>
      <c r="AL48" s="124">
        <f t="shared" si="34"/>
        <v>0</v>
      </c>
      <c r="AM48" s="129">
        <f t="shared" si="13"/>
        <v>0</v>
      </c>
      <c r="AN48" s="129">
        <f t="shared" si="14"/>
        <v>0</v>
      </c>
      <c r="AO48" s="81"/>
      <c r="AP48" s="124">
        <f t="shared" ref="AP48:AY57" si="41">IF(AND(ISNUMBER($I48),$I48&gt;0,AP$17&gt;=$AD48,AP$17&lt;=$AI48),1,0)</f>
        <v>0</v>
      </c>
      <c r="AQ48" s="124">
        <f t="shared" si="41"/>
        <v>0</v>
      </c>
      <c r="AR48" s="124">
        <f t="shared" si="41"/>
        <v>0</v>
      </c>
      <c r="AS48" s="124">
        <f t="shared" si="41"/>
        <v>0</v>
      </c>
      <c r="AT48" s="124">
        <f t="shared" si="41"/>
        <v>0</v>
      </c>
      <c r="AU48" s="124">
        <f t="shared" si="41"/>
        <v>0</v>
      </c>
      <c r="AV48" s="124">
        <f t="shared" si="41"/>
        <v>0</v>
      </c>
      <c r="AW48" s="124">
        <f t="shared" si="41"/>
        <v>0</v>
      </c>
      <c r="AX48" s="124">
        <f t="shared" si="41"/>
        <v>0</v>
      </c>
      <c r="AY48" s="124">
        <f t="shared" si="41"/>
        <v>0</v>
      </c>
      <c r="AZ48" s="124">
        <f t="shared" si="35"/>
        <v>0</v>
      </c>
      <c r="BA48" s="81"/>
      <c r="BB48" s="50"/>
      <c r="BC48" s="50"/>
      <c r="BD48" s="50"/>
      <c r="BE48" s="50"/>
      <c r="BF48" s="50"/>
      <c r="BG48" s="50"/>
      <c r="BH48" s="50"/>
      <c r="BI48" s="50"/>
      <c r="BJ48" s="50"/>
      <c r="BK48" s="50"/>
      <c r="BL48" s="50"/>
    </row>
    <row r="49" spans="1:64" s="1" customFormat="1" ht="18" customHeight="1" x14ac:dyDescent="0.25">
      <c r="A49" s="62">
        <f t="shared" si="36"/>
        <v>32</v>
      </c>
      <c r="B49" s="41"/>
      <c r="C49" s="33"/>
      <c r="D49" s="34"/>
      <c r="E49" s="13"/>
      <c r="F49" s="38"/>
      <c r="G49" s="13"/>
      <c r="H49" s="13"/>
      <c r="I49" s="29" t="str">
        <f t="shared" si="16"/>
        <v/>
      </c>
      <c r="J49" s="47" t="str">
        <f t="shared" si="17"/>
        <v/>
      </c>
      <c r="K49" s="48" t="str">
        <f t="shared" si="18"/>
        <v/>
      </c>
      <c r="L49" s="124">
        <f t="shared" si="19"/>
        <v>0</v>
      </c>
      <c r="M49" s="124">
        <f t="shared" si="20"/>
        <v>0</v>
      </c>
      <c r="N49" s="124">
        <f t="shared" si="2"/>
        <v>0</v>
      </c>
      <c r="O49" s="124">
        <f t="shared" si="3"/>
        <v>0</v>
      </c>
      <c r="P49" s="124">
        <f t="shared" si="4"/>
        <v>0</v>
      </c>
      <c r="Q49" s="124">
        <f t="shared" si="21"/>
        <v>-1</v>
      </c>
      <c r="R49" s="124">
        <f t="shared" si="5"/>
        <v>0</v>
      </c>
      <c r="S49" s="124">
        <f t="shared" si="6"/>
        <v>0</v>
      </c>
      <c r="T49" s="124">
        <f t="shared" si="7"/>
        <v>0</v>
      </c>
      <c r="U49" s="124">
        <f t="shared" si="8"/>
        <v>0</v>
      </c>
      <c r="V49" s="125">
        <f t="shared" si="22"/>
        <v>118.75277777777778</v>
      </c>
      <c r="W49" s="125">
        <f t="shared" si="23"/>
        <v>117.33611111111111</v>
      </c>
      <c r="X49" s="126">
        <f t="shared" si="24"/>
        <v>1</v>
      </c>
      <c r="Y49" s="127">
        <f t="shared" si="9"/>
        <v>43101</v>
      </c>
      <c r="Z49" s="127">
        <f t="shared" si="10"/>
        <v>43101</v>
      </c>
      <c r="AA49" s="124">
        <f t="shared" si="25"/>
        <v>1</v>
      </c>
      <c r="AB49" s="128">
        <f t="shared" si="26"/>
        <v>43131</v>
      </c>
      <c r="AC49" s="124">
        <f t="shared" si="27"/>
        <v>1</v>
      </c>
      <c r="AD49" s="124">
        <f t="shared" si="28"/>
        <v>1</v>
      </c>
      <c r="AE49" s="127">
        <f t="shared" si="11"/>
        <v>0</v>
      </c>
      <c r="AF49" s="127">
        <f t="shared" si="12"/>
        <v>0</v>
      </c>
      <c r="AG49" s="124">
        <f t="shared" si="29"/>
        <v>1</v>
      </c>
      <c r="AH49" s="124">
        <f t="shared" si="30"/>
        <v>1</v>
      </c>
      <c r="AI49" s="124">
        <f t="shared" si="31"/>
        <v>1</v>
      </c>
      <c r="AJ49" s="124">
        <f t="shared" si="32"/>
        <v>0</v>
      </c>
      <c r="AK49" s="124">
        <f t="shared" si="33"/>
        <v>0</v>
      </c>
      <c r="AL49" s="124">
        <f t="shared" si="34"/>
        <v>0</v>
      </c>
      <c r="AM49" s="129">
        <f t="shared" si="13"/>
        <v>0</v>
      </c>
      <c r="AN49" s="129">
        <f t="shared" si="14"/>
        <v>0</v>
      </c>
      <c r="AO49" s="81"/>
      <c r="AP49" s="124">
        <f t="shared" si="41"/>
        <v>0</v>
      </c>
      <c r="AQ49" s="124">
        <f t="shared" si="41"/>
        <v>0</v>
      </c>
      <c r="AR49" s="124">
        <f t="shared" si="41"/>
        <v>0</v>
      </c>
      <c r="AS49" s="124">
        <f t="shared" si="41"/>
        <v>0</v>
      </c>
      <c r="AT49" s="124">
        <f t="shared" si="41"/>
        <v>0</v>
      </c>
      <c r="AU49" s="124">
        <f t="shared" si="41"/>
        <v>0</v>
      </c>
      <c r="AV49" s="124">
        <f t="shared" si="41"/>
        <v>0</v>
      </c>
      <c r="AW49" s="124">
        <f t="shared" si="41"/>
        <v>0</v>
      </c>
      <c r="AX49" s="124">
        <f t="shared" si="41"/>
        <v>0</v>
      </c>
      <c r="AY49" s="124">
        <f t="shared" si="41"/>
        <v>0</v>
      </c>
      <c r="AZ49" s="124">
        <f t="shared" si="35"/>
        <v>0</v>
      </c>
      <c r="BA49" s="81"/>
      <c r="BB49" s="50"/>
      <c r="BC49" s="50"/>
      <c r="BD49" s="50"/>
      <c r="BE49" s="50"/>
      <c r="BF49" s="50"/>
      <c r="BG49" s="50"/>
      <c r="BH49" s="50"/>
      <c r="BI49" s="50"/>
      <c r="BJ49" s="50"/>
      <c r="BK49" s="50"/>
      <c r="BL49" s="50"/>
    </row>
    <row r="50" spans="1:64" s="1" customFormat="1" ht="18" customHeight="1" x14ac:dyDescent="0.25">
      <c r="A50" s="62">
        <f t="shared" si="36"/>
        <v>33</v>
      </c>
      <c r="B50" s="41"/>
      <c r="C50" s="33"/>
      <c r="D50" s="34"/>
      <c r="E50" s="13"/>
      <c r="F50" s="38"/>
      <c r="G50" s="13"/>
      <c r="H50" s="13"/>
      <c r="I50" s="29" t="str">
        <f t="shared" si="16"/>
        <v/>
      </c>
      <c r="J50" s="47" t="str">
        <f t="shared" si="17"/>
        <v/>
      </c>
      <c r="K50" s="48" t="str">
        <f t="shared" si="18"/>
        <v/>
      </c>
      <c r="L50" s="124">
        <f t="shared" si="19"/>
        <v>0</v>
      </c>
      <c r="M50" s="124">
        <f t="shared" si="20"/>
        <v>0</v>
      </c>
      <c r="N50" s="124">
        <f t="shared" ref="N50:N81" si="42">IF(LEN(B50)=0,0,1)</f>
        <v>0</v>
      </c>
      <c r="O50" s="124">
        <f t="shared" ref="O50:O81" si="43">IF(OR(LEN(C50)=0, LEN(D50)=0),0,1)</f>
        <v>0</v>
      </c>
      <c r="P50" s="124">
        <f t="shared" ref="P50:P81" si="44">IF(LEN(E50)=0,0,1)</f>
        <v>0</v>
      </c>
      <c r="Q50" s="124">
        <f t="shared" si="21"/>
        <v>-1</v>
      </c>
      <c r="R50" s="124">
        <f t="shared" ref="R50:R81" si="45">IF(LEN(F50)=0,0,IF(OR(F50="Logé en appartement", F50="Logé en centre d'accueil collectif"),1,-1))</f>
        <v>0</v>
      </c>
      <c r="S50" s="124">
        <f t="shared" ref="S50:S81" si="46">IF(LEN(G50)=0,0,IF(YEAR(G50)&gt;$A$10,-1,1))</f>
        <v>0</v>
      </c>
      <c r="T50" s="124">
        <f t="shared" ref="T50:T81" si="47">IF(LEN(H50)=0,0,IF(YEAR(H50)&lt;$A$10,-1,1))</f>
        <v>0</v>
      </c>
      <c r="U50" s="124">
        <f t="shared" ref="U50:U81" si="48">IF(AND(S50=1,T50=1),IF(G50-H50&gt;0,-1,1),IF(OR(S50=-1,T50=-1),-1,0))</f>
        <v>0</v>
      </c>
      <c r="V50" s="125">
        <f t="shared" si="22"/>
        <v>118.75277777777778</v>
      </c>
      <c r="W50" s="125">
        <f t="shared" si="23"/>
        <v>117.33611111111111</v>
      </c>
      <c r="X50" s="126">
        <f t="shared" si="24"/>
        <v>1</v>
      </c>
      <c r="Y50" s="127">
        <f t="shared" ref="Y50:Y81" si="49">IF(YEAR(G50)&lt;$A$10,L$3,G50)</f>
        <v>43101</v>
      </c>
      <c r="Z50" s="127">
        <f t="shared" ref="Z50:Z81" si="50">IF(AND(Y50-M$3&gt;=0,Y50-O$3&lt;0),O$3,Y50)</f>
        <v>43101</v>
      </c>
      <c r="AA50" s="124">
        <f t="shared" si="25"/>
        <v>1</v>
      </c>
      <c r="AB50" s="128">
        <f t="shared" si="26"/>
        <v>43131</v>
      </c>
      <c r="AC50" s="124">
        <f t="shared" si="27"/>
        <v>1</v>
      </c>
      <c r="AD50" s="124">
        <f t="shared" si="28"/>
        <v>1</v>
      </c>
      <c r="AE50" s="127">
        <f t="shared" ref="AE50:AE81" si="51">IF(YEAR(H50)&gt;$A$10,Q$3,H50)</f>
        <v>0</v>
      </c>
      <c r="AF50" s="127">
        <f t="shared" ref="AF50:AF81" si="52">IF(AND(AE50-N$3&gt;0,AE50-P$3&lt;0),N$3,AE50)</f>
        <v>0</v>
      </c>
      <c r="AG50" s="124">
        <f t="shared" si="29"/>
        <v>1</v>
      </c>
      <c r="AH50" s="124">
        <f t="shared" si="30"/>
        <v>1</v>
      </c>
      <c r="AI50" s="124">
        <f t="shared" si="31"/>
        <v>1</v>
      </c>
      <c r="AJ50" s="124">
        <f t="shared" si="32"/>
        <v>0</v>
      </c>
      <c r="AK50" s="124">
        <f t="shared" si="33"/>
        <v>0</v>
      </c>
      <c r="AL50" s="124">
        <f t="shared" si="34"/>
        <v>0</v>
      </c>
      <c r="AM50" s="129">
        <f t="shared" ref="AM50:AM81" si="53">G50</f>
        <v>0</v>
      </c>
      <c r="AN50" s="129">
        <f t="shared" ref="AN50:AN81" si="54">H50</f>
        <v>0</v>
      </c>
      <c r="AO50" s="81"/>
      <c r="AP50" s="124">
        <f t="shared" si="41"/>
        <v>0</v>
      </c>
      <c r="AQ50" s="124">
        <f t="shared" si="41"/>
        <v>0</v>
      </c>
      <c r="AR50" s="124">
        <f t="shared" si="41"/>
        <v>0</v>
      </c>
      <c r="AS50" s="124">
        <f t="shared" si="41"/>
        <v>0</v>
      </c>
      <c r="AT50" s="124">
        <f t="shared" si="41"/>
        <v>0</v>
      </c>
      <c r="AU50" s="124">
        <f t="shared" si="41"/>
        <v>0</v>
      </c>
      <c r="AV50" s="124">
        <f t="shared" si="41"/>
        <v>0</v>
      </c>
      <c r="AW50" s="124">
        <f t="shared" si="41"/>
        <v>0</v>
      </c>
      <c r="AX50" s="124">
        <f t="shared" si="41"/>
        <v>0</v>
      </c>
      <c r="AY50" s="124">
        <f t="shared" si="41"/>
        <v>0</v>
      </c>
      <c r="AZ50" s="124">
        <f t="shared" ref="AZ50:AZ81" si="55">SUM(AP50:AY50)</f>
        <v>0</v>
      </c>
      <c r="BA50" s="81"/>
      <c r="BB50" s="50"/>
      <c r="BC50" s="50"/>
      <c r="BD50" s="50"/>
      <c r="BE50" s="50"/>
      <c r="BF50" s="50"/>
      <c r="BG50" s="50"/>
      <c r="BH50" s="50"/>
      <c r="BI50" s="50"/>
      <c r="BJ50" s="50"/>
      <c r="BK50" s="50"/>
      <c r="BL50" s="50"/>
    </row>
    <row r="51" spans="1:64" s="1" customFormat="1" ht="18" customHeight="1" x14ac:dyDescent="0.25">
      <c r="A51" s="62">
        <f t="shared" si="36"/>
        <v>34</v>
      </c>
      <c r="B51" s="41"/>
      <c r="C51" s="33"/>
      <c r="D51" s="34"/>
      <c r="E51" s="13"/>
      <c r="F51" s="38"/>
      <c r="G51" s="13"/>
      <c r="H51" s="13"/>
      <c r="I51" s="29" t="str">
        <f t="shared" si="16"/>
        <v/>
      </c>
      <c r="J51" s="47" t="str">
        <f t="shared" si="17"/>
        <v/>
      </c>
      <c r="K51" s="48" t="str">
        <f t="shared" si="18"/>
        <v/>
      </c>
      <c r="L51" s="124">
        <f t="shared" si="19"/>
        <v>0</v>
      </c>
      <c r="M51" s="124">
        <f t="shared" si="20"/>
        <v>0</v>
      </c>
      <c r="N51" s="124">
        <f t="shared" si="42"/>
        <v>0</v>
      </c>
      <c r="O51" s="124">
        <f t="shared" si="43"/>
        <v>0</v>
      </c>
      <c r="P51" s="124">
        <f t="shared" si="44"/>
        <v>0</v>
      </c>
      <c r="Q51" s="124">
        <f t="shared" si="21"/>
        <v>-1</v>
      </c>
      <c r="R51" s="124">
        <f t="shared" si="45"/>
        <v>0</v>
      </c>
      <c r="S51" s="124">
        <f t="shared" si="46"/>
        <v>0</v>
      </c>
      <c r="T51" s="124">
        <f t="shared" si="47"/>
        <v>0</v>
      </c>
      <c r="U51" s="124">
        <f t="shared" si="48"/>
        <v>0</v>
      </c>
      <c r="V51" s="125">
        <f t="shared" si="22"/>
        <v>118.75277777777778</v>
      </c>
      <c r="W51" s="125">
        <f t="shared" si="23"/>
        <v>117.33611111111111</v>
      </c>
      <c r="X51" s="126">
        <f t="shared" si="24"/>
        <v>1</v>
      </c>
      <c r="Y51" s="127">
        <f t="shared" si="49"/>
        <v>43101</v>
      </c>
      <c r="Z51" s="127">
        <f t="shared" si="50"/>
        <v>43101</v>
      </c>
      <c r="AA51" s="124">
        <f t="shared" si="25"/>
        <v>1</v>
      </c>
      <c r="AB51" s="128">
        <f t="shared" si="26"/>
        <v>43131</v>
      </c>
      <c r="AC51" s="124">
        <f t="shared" si="27"/>
        <v>1</v>
      </c>
      <c r="AD51" s="124">
        <f t="shared" si="28"/>
        <v>1</v>
      </c>
      <c r="AE51" s="127">
        <f t="shared" si="51"/>
        <v>0</v>
      </c>
      <c r="AF51" s="127">
        <f t="shared" si="52"/>
        <v>0</v>
      </c>
      <c r="AG51" s="124">
        <f t="shared" si="29"/>
        <v>1</v>
      </c>
      <c r="AH51" s="124">
        <f t="shared" si="30"/>
        <v>1</v>
      </c>
      <c r="AI51" s="124">
        <f t="shared" si="31"/>
        <v>1</v>
      </c>
      <c r="AJ51" s="124">
        <f t="shared" si="32"/>
        <v>0</v>
      </c>
      <c r="AK51" s="124">
        <f t="shared" si="33"/>
        <v>0</v>
      </c>
      <c r="AL51" s="124">
        <f t="shared" si="34"/>
        <v>0</v>
      </c>
      <c r="AM51" s="129">
        <f t="shared" si="53"/>
        <v>0</v>
      </c>
      <c r="AN51" s="129">
        <f t="shared" si="54"/>
        <v>0</v>
      </c>
      <c r="AO51" s="81"/>
      <c r="AP51" s="124">
        <f t="shared" si="41"/>
        <v>0</v>
      </c>
      <c r="AQ51" s="124">
        <f t="shared" si="41"/>
        <v>0</v>
      </c>
      <c r="AR51" s="124">
        <f t="shared" si="41"/>
        <v>0</v>
      </c>
      <c r="AS51" s="124">
        <f t="shared" si="41"/>
        <v>0</v>
      </c>
      <c r="AT51" s="124">
        <f t="shared" si="41"/>
        <v>0</v>
      </c>
      <c r="AU51" s="124">
        <f t="shared" si="41"/>
        <v>0</v>
      </c>
      <c r="AV51" s="124">
        <f t="shared" si="41"/>
        <v>0</v>
      </c>
      <c r="AW51" s="124">
        <f t="shared" si="41"/>
        <v>0</v>
      </c>
      <c r="AX51" s="124">
        <f t="shared" si="41"/>
        <v>0</v>
      </c>
      <c r="AY51" s="124">
        <f t="shared" si="41"/>
        <v>0</v>
      </c>
      <c r="AZ51" s="124">
        <f t="shared" si="55"/>
        <v>0</v>
      </c>
      <c r="BA51" s="81"/>
      <c r="BB51" s="50"/>
      <c r="BC51" s="50"/>
      <c r="BD51" s="50"/>
      <c r="BE51" s="50"/>
      <c r="BF51" s="50"/>
      <c r="BG51" s="50"/>
      <c r="BH51" s="50"/>
      <c r="BI51" s="50"/>
      <c r="BJ51" s="50"/>
      <c r="BK51" s="50"/>
      <c r="BL51" s="50"/>
    </row>
    <row r="52" spans="1:64" s="1" customFormat="1" ht="18" customHeight="1" x14ac:dyDescent="0.25">
      <c r="A52" s="62">
        <f t="shared" si="36"/>
        <v>35</v>
      </c>
      <c r="B52" s="41"/>
      <c r="C52" s="33"/>
      <c r="D52" s="34"/>
      <c r="E52" s="13"/>
      <c r="F52" s="38"/>
      <c r="G52" s="13"/>
      <c r="H52" s="13"/>
      <c r="I52" s="29" t="str">
        <f t="shared" si="16"/>
        <v/>
      </c>
      <c r="J52" s="47" t="str">
        <f t="shared" si="17"/>
        <v/>
      </c>
      <c r="K52" s="48" t="str">
        <f t="shared" si="18"/>
        <v/>
      </c>
      <c r="L52" s="124">
        <f t="shared" si="19"/>
        <v>0</v>
      </c>
      <c r="M52" s="124">
        <f t="shared" si="20"/>
        <v>0</v>
      </c>
      <c r="N52" s="124">
        <f t="shared" si="42"/>
        <v>0</v>
      </c>
      <c r="O52" s="124">
        <f t="shared" si="43"/>
        <v>0</v>
      </c>
      <c r="P52" s="124">
        <f t="shared" si="44"/>
        <v>0</v>
      </c>
      <c r="Q52" s="124">
        <f t="shared" si="21"/>
        <v>-1</v>
      </c>
      <c r="R52" s="124">
        <f t="shared" si="45"/>
        <v>0</v>
      </c>
      <c r="S52" s="124">
        <f t="shared" si="46"/>
        <v>0</v>
      </c>
      <c r="T52" s="124">
        <f t="shared" si="47"/>
        <v>0</v>
      </c>
      <c r="U52" s="124">
        <f t="shared" si="48"/>
        <v>0</v>
      </c>
      <c r="V52" s="125">
        <f t="shared" si="22"/>
        <v>118.75277777777778</v>
      </c>
      <c r="W52" s="125">
        <f t="shared" si="23"/>
        <v>117.33611111111111</v>
      </c>
      <c r="X52" s="126">
        <f t="shared" si="24"/>
        <v>1</v>
      </c>
      <c r="Y52" s="127">
        <f t="shared" si="49"/>
        <v>43101</v>
      </c>
      <c r="Z52" s="127">
        <f t="shared" si="50"/>
        <v>43101</v>
      </c>
      <c r="AA52" s="124">
        <f t="shared" si="25"/>
        <v>1</v>
      </c>
      <c r="AB52" s="128">
        <f t="shared" si="26"/>
        <v>43131</v>
      </c>
      <c r="AC52" s="124">
        <f t="shared" si="27"/>
        <v>1</v>
      </c>
      <c r="AD52" s="124">
        <f t="shared" si="28"/>
        <v>1</v>
      </c>
      <c r="AE52" s="127">
        <f t="shared" si="51"/>
        <v>0</v>
      </c>
      <c r="AF52" s="127">
        <f t="shared" si="52"/>
        <v>0</v>
      </c>
      <c r="AG52" s="124">
        <f t="shared" si="29"/>
        <v>1</v>
      </c>
      <c r="AH52" s="124">
        <f t="shared" si="30"/>
        <v>1</v>
      </c>
      <c r="AI52" s="124">
        <f t="shared" si="31"/>
        <v>1</v>
      </c>
      <c r="AJ52" s="124">
        <f t="shared" si="32"/>
        <v>0</v>
      </c>
      <c r="AK52" s="124">
        <f t="shared" si="33"/>
        <v>0</v>
      </c>
      <c r="AL52" s="124">
        <f t="shared" si="34"/>
        <v>0</v>
      </c>
      <c r="AM52" s="129">
        <f t="shared" si="53"/>
        <v>0</v>
      </c>
      <c r="AN52" s="129">
        <f t="shared" si="54"/>
        <v>0</v>
      </c>
      <c r="AO52" s="81"/>
      <c r="AP52" s="124">
        <f t="shared" si="41"/>
        <v>0</v>
      </c>
      <c r="AQ52" s="124">
        <f t="shared" si="41"/>
        <v>0</v>
      </c>
      <c r="AR52" s="124">
        <f t="shared" si="41"/>
        <v>0</v>
      </c>
      <c r="AS52" s="124">
        <f t="shared" si="41"/>
        <v>0</v>
      </c>
      <c r="AT52" s="124">
        <f t="shared" si="41"/>
        <v>0</v>
      </c>
      <c r="AU52" s="124">
        <f t="shared" si="41"/>
        <v>0</v>
      </c>
      <c r="AV52" s="124">
        <f t="shared" si="41"/>
        <v>0</v>
      </c>
      <c r="AW52" s="124">
        <f t="shared" si="41"/>
        <v>0</v>
      </c>
      <c r="AX52" s="124">
        <f t="shared" si="41"/>
        <v>0</v>
      </c>
      <c r="AY52" s="124">
        <f t="shared" si="41"/>
        <v>0</v>
      </c>
      <c r="AZ52" s="124">
        <f t="shared" si="55"/>
        <v>0</v>
      </c>
      <c r="BA52" s="81"/>
      <c r="BB52" s="50"/>
      <c r="BC52" s="50"/>
      <c r="BD52" s="50"/>
      <c r="BE52" s="50"/>
      <c r="BF52" s="50"/>
      <c r="BG52" s="50"/>
      <c r="BH52" s="50"/>
      <c r="BI52" s="50"/>
      <c r="BJ52" s="50"/>
      <c r="BK52" s="50"/>
      <c r="BL52" s="50"/>
    </row>
    <row r="53" spans="1:64" s="1" customFormat="1" ht="18" customHeight="1" x14ac:dyDescent="0.25">
      <c r="A53" s="62">
        <f t="shared" si="36"/>
        <v>36</v>
      </c>
      <c r="B53" s="41"/>
      <c r="C53" s="33"/>
      <c r="D53" s="34"/>
      <c r="E53" s="13"/>
      <c r="F53" s="38"/>
      <c r="G53" s="13"/>
      <c r="H53" s="13"/>
      <c r="I53" s="29" t="str">
        <f t="shared" si="16"/>
        <v/>
      </c>
      <c r="J53" s="47" t="str">
        <f t="shared" si="17"/>
        <v/>
      </c>
      <c r="K53" s="48" t="str">
        <f t="shared" si="18"/>
        <v/>
      </c>
      <c r="L53" s="124">
        <f t="shared" si="19"/>
        <v>0</v>
      </c>
      <c r="M53" s="124">
        <f t="shared" si="20"/>
        <v>0</v>
      </c>
      <c r="N53" s="124">
        <f t="shared" si="42"/>
        <v>0</v>
      </c>
      <c r="O53" s="124">
        <f t="shared" si="43"/>
        <v>0</v>
      </c>
      <c r="P53" s="124">
        <f t="shared" si="44"/>
        <v>0</v>
      </c>
      <c r="Q53" s="124">
        <f t="shared" si="21"/>
        <v>-1</v>
      </c>
      <c r="R53" s="124">
        <f t="shared" si="45"/>
        <v>0</v>
      </c>
      <c r="S53" s="124">
        <f t="shared" si="46"/>
        <v>0</v>
      </c>
      <c r="T53" s="124">
        <f t="shared" si="47"/>
        <v>0</v>
      </c>
      <c r="U53" s="124">
        <f t="shared" si="48"/>
        <v>0</v>
      </c>
      <c r="V53" s="125">
        <f t="shared" si="22"/>
        <v>118.75277777777778</v>
      </c>
      <c r="W53" s="125">
        <f t="shared" si="23"/>
        <v>117.33611111111111</v>
      </c>
      <c r="X53" s="126">
        <f t="shared" si="24"/>
        <v>1</v>
      </c>
      <c r="Y53" s="127">
        <f t="shared" si="49"/>
        <v>43101</v>
      </c>
      <c r="Z53" s="127">
        <f t="shared" si="50"/>
        <v>43101</v>
      </c>
      <c r="AA53" s="124">
        <f t="shared" si="25"/>
        <v>1</v>
      </c>
      <c r="AB53" s="128">
        <f t="shared" si="26"/>
        <v>43131</v>
      </c>
      <c r="AC53" s="124">
        <f t="shared" si="27"/>
        <v>1</v>
      </c>
      <c r="AD53" s="124">
        <f t="shared" si="28"/>
        <v>1</v>
      </c>
      <c r="AE53" s="127">
        <f t="shared" si="51"/>
        <v>0</v>
      </c>
      <c r="AF53" s="127">
        <f t="shared" si="52"/>
        <v>0</v>
      </c>
      <c r="AG53" s="124">
        <f t="shared" si="29"/>
        <v>1</v>
      </c>
      <c r="AH53" s="124">
        <f t="shared" si="30"/>
        <v>1</v>
      </c>
      <c r="AI53" s="124">
        <f t="shared" si="31"/>
        <v>1</v>
      </c>
      <c r="AJ53" s="124">
        <f t="shared" si="32"/>
        <v>0</v>
      </c>
      <c r="AK53" s="124">
        <f t="shared" si="33"/>
        <v>0</v>
      </c>
      <c r="AL53" s="124">
        <f t="shared" si="34"/>
        <v>0</v>
      </c>
      <c r="AM53" s="129">
        <f t="shared" si="53"/>
        <v>0</v>
      </c>
      <c r="AN53" s="129">
        <f t="shared" si="54"/>
        <v>0</v>
      </c>
      <c r="AO53" s="81"/>
      <c r="AP53" s="124">
        <f t="shared" si="41"/>
        <v>0</v>
      </c>
      <c r="AQ53" s="124">
        <f t="shared" si="41"/>
        <v>0</v>
      </c>
      <c r="AR53" s="124">
        <f t="shared" si="41"/>
        <v>0</v>
      </c>
      <c r="AS53" s="124">
        <f t="shared" si="41"/>
        <v>0</v>
      </c>
      <c r="AT53" s="124">
        <f t="shared" si="41"/>
        <v>0</v>
      </c>
      <c r="AU53" s="124">
        <f t="shared" si="41"/>
        <v>0</v>
      </c>
      <c r="AV53" s="124">
        <f t="shared" si="41"/>
        <v>0</v>
      </c>
      <c r="AW53" s="124">
        <f t="shared" si="41"/>
        <v>0</v>
      </c>
      <c r="AX53" s="124">
        <f t="shared" si="41"/>
        <v>0</v>
      </c>
      <c r="AY53" s="124">
        <f t="shared" si="41"/>
        <v>0</v>
      </c>
      <c r="AZ53" s="124">
        <f t="shared" si="55"/>
        <v>0</v>
      </c>
      <c r="BA53" s="81"/>
      <c r="BB53" s="50"/>
      <c r="BC53" s="50"/>
      <c r="BD53" s="50"/>
      <c r="BE53" s="50"/>
      <c r="BF53" s="50"/>
      <c r="BG53" s="50"/>
      <c r="BH53" s="50"/>
      <c r="BI53" s="50"/>
      <c r="BJ53" s="50"/>
      <c r="BK53" s="50"/>
      <c r="BL53" s="50"/>
    </row>
    <row r="54" spans="1:64" s="1" customFormat="1" ht="18" customHeight="1" x14ac:dyDescent="0.25">
      <c r="A54" s="62">
        <f t="shared" si="36"/>
        <v>37</v>
      </c>
      <c r="B54" s="41"/>
      <c r="C54" s="33"/>
      <c r="D54" s="34"/>
      <c r="E54" s="13"/>
      <c r="F54" s="38"/>
      <c r="G54" s="13"/>
      <c r="H54" s="13"/>
      <c r="I54" s="29" t="str">
        <f t="shared" si="16"/>
        <v/>
      </c>
      <c r="J54" s="47" t="str">
        <f t="shared" si="17"/>
        <v/>
      </c>
      <c r="K54" s="48" t="str">
        <f t="shared" si="18"/>
        <v/>
      </c>
      <c r="L54" s="124">
        <f t="shared" si="19"/>
        <v>0</v>
      </c>
      <c r="M54" s="124">
        <f t="shared" si="20"/>
        <v>0</v>
      </c>
      <c r="N54" s="124">
        <f t="shared" si="42"/>
        <v>0</v>
      </c>
      <c r="O54" s="124">
        <f t="shared" si="43"/>
        <v>0</v>
      </c>
      <c r="P54" s="124">
        <f t="shared" si="44"/>
        <v>0</v>
      </c>
      <c r="Q54" s="124">
        <f t="shared" si="21"/>
        <v>-1</v>
      </c>
      <c r="R54" s="124">
        <f t="shared" si="45"/>
        <v>0</v>
      </c>
      <c r="S54" s="124">
        <f t="shared" si="46"/>
        <v>0</v>
      </c>
      <c r="T54" s="124">
        <f t="shared" si="47"/>
        <v>0</v>
      </c>
      <c r="U54" s="124">
        <f t="shared" si="48"/>
        <v>0</v>
      </c>
      <c r="V54" s="125">
        <f t="shared" si="22"/>
        <v>118.75277777777778</v>
      </c>
      <c r="W54" s="125">
        <f t="shared" si="23"/>
        <v>117.33611111111111</v>
      </c>
      <c r="X54" s="126">
        <f t="shared" si="24"/>
        <v>1</v>
      </c>
      <c r="Y54" s="127">
        <f t="shared" si="49"/>
        <v>43101</v>
      </c>
      <c r="Z54" s="127">
        <f t="shared" si="50"/>
        <v>43101</v>
      </c>
      <c r="AA54" s="124">
        <f t="shared" si="25"/>
        <v>1</v>
      </c>
      <c r="AB54" s="128">
        <f t="shared" si="26"/>
        <v>43131</v>
      </c>
      <c r="AC54" s="124">
        <f t="shared" si="27"/>
        <v>1</v>
      </c>
      <c r="AD54" s="124">
        <f t="shared" si="28"/>
        <v>1</v>
      </c>
      <c r="AE54" s="127">
        <f t="shared" si="51"/>
        <v>0</v>
      </c>
      <c r="AF54" s="127">
        <f t="shared" si="52"/>
        <v>0</v>
      </c>
      <c r="AG54" s="124">
        <f t="shared" si="29"/>
        <v>1</v>
      </c>
      <c r="AH54" s="124">
        <f t="shared" si="30"/>
        <v>1</v>
      </c>
      <c r="AI54" s="124">
        <f t="shared" si="31"/>
        <v>1</v>
      </c>
      <c r="AJ54" s="124">
        <f t="shared" si="32"/>
        <v>0</v>
      </c>
      <c r="AK54" s="124">
        <f t="shared" si="33"/>
        <v>0</v>
      </c>
      <c r="AL54" s="124">
        <f t="shared" si="34"/>
        <v>0</v>
      </c>
      <c r="AM54" s="129">
        <f t="shared" si="53"/>
        <v>0</v>
      </c>
      <c r="AN54" s="129">
        <f t="shared" si="54"/>
        <v>0</v>
      </c>
      <c r="AO54" s="81"/>
      <c r="AP54" s="124">
        <f t="shared" si="41"/>
        <v>0</v>
      </c>
      <c r="AQ54" s="124">
        <f t="shared" si="41"/>
        <v>0</v>
      </c>
      <c r="AR54" s="124">
        <f t="shared" si="41"/>
        <v>0</v>
      </c>
      <c r="AS54" s="124">
        <f t="shared" si="41"/>
        <v>0</v>
      </c>
      <c r="AT54" s="124">
        <f t="shared" si="41"/>
        <v>0</v>
      </c>
      <c r="AU54" s="124">
        <f t="shared" si="41"/>
        <v>0</v>
      </c>
      <c r="AV54" s="124">
        <f t="shared" si="41"/>
        <v>0</v>
      </c>
      <c r="AW54" s="124">
        <f t="shared" si="41"/>
        <v>0</v>
      </c>
      <c r="AX54" s="124">
        <f t="shared" si="41"/>
        <v>0</v>
      </c>
      <c r="AY54" s="124">
        <f t="shared" si="41"/>
        <v>0</v>
      </c>
      <c r="AZ54" s="124">
        <f t="shared" si="55"/>
        <v>0</v>
      </c>
      <c r="BA54" s="81"/>
      <c r="BB54" s="50"/>
      <c r="BC54" s="50"/>
      <c r="BD54" s="50"/>
      <c r="BE54" s="50"/>
      <c r="BF54" s="50"/>
      <c r="BG54" s="50"/>
      <c r="BH54" s="50"/>
      <c r="BI54" s="50"/>
      <c r="BJ54" s="50"/>
      <c r="BK54" s="50"/>
      <c r="BL54" s="50"/>
    </row>
    <row r="55" spans="1:64" s="1" customFormat="1" ht="18" customHeight="1" x14ac:dyDescent="0.25">
      <c r="A55" s="62">
        <f t="shared" si="36"/>
        <v>38</v>
      </c>
      <c r="B55" s="41"/>
      <c r="C55" s="33"/>
      <c r="D55" s="34"/>
      <c r="E55" s="13"/>
      <c r="F55" s="38"/>
      <c r="G55" s="13"/>
      <c r="H55" s="13"/>
      <c r="I55" s="29" t="str">
        <f t="shared" si="16"/>
        <v/>
      </c>
      <c r="J55" s="47" t="str">
        <f t="shared" si="17"/>
        <v/>
      </c>
      <c r="K55" s="48" t="str">
        <f t="shared" si="18"/>
        <v/>
      </c>
      <c r="L55" s="124">
        <f t="shared" si="19"/>
        <v>0</v>
      </c>
      <c r="M55" s="124">
        <f t="shared" si="20"/>
        <v>0</v>
      </c>
      <c r="N55" s="124">
        <f t="shared" si="42"/>
        <v>0</v>
      </c>
      <c r="O55" s="124">
        <f t="shared" si="43"/>
        <v>0</v>
      </c>
      <c r="P55" s="124">
        <f t="shared" si="44"/>
        <v>0</v>
      </c>
      <c r="Q55" s="124">
        <f t="shared" si="21"/>
        <v>-1</v>
      </c>
      <c r="R55" s="124">
        <f t="shared" si="45"/>
        <v>0</v>
      </c>
      <c r="S55" s="124">
        <f t="shared" si="46"/>
        <v>0</v>
      </c>
      <c r="T55" s="124">
        <f t="shared" si="47"/>
        <v>0</v>
      </c>
      <c r="U55" s="124">
        <f t="shared" si="48"/>
        <v>0</v>
      </c>
      <c r="V55" s="125">
        <f t="shared" si="22"/>
        <v>118.75277777777778</v>
      </c>
      <c r="W55" s="125">
        <f t="shared" si="23"/>
        <v>117.33611111111111</v>
      </c>
      <c r="X55" s="126">
        <f t="shared" si="24"/>
        <v>1</v>
      </c>
      <c r="Y55" s="127">
        <f t="shared" si="49"/>
        <v>43101</v>
      </c>
      <c r="Z55" s="127">
        <f t="shared" si="50"/>
        <v>43101</v>
      </c>
      <c r="AA55" s="124">
        <f t="shared" si="25"/>
        <v>1</v>
      </c>
      <c r="AB55" s="128">
        <f t="shared" si="26"/>
        <v>43131</v>
      </c>
      <c r="AC55" s="124">
        <f t="shared" si="27"/>
        <v>1</v>
      </c>
      <c r="AD55" s="124">
        <f t="shared" si="28"/>
        <v>1</v>
      </c>
      <c r="AE55" s="127">
        <f t="shared" si="51"/>
        <v>0</v>
      </c>
      <c r="AF55" s="127">
        <f t="shared" si="52"/>
        <v>0</v>
      </c>
      <c r="AG55" s="124">
        <f t="shared" si="29"/>
        <v>1</v>
      </c>
      <c r="AH55" s="124">
        <f t="shared" si="30"/>
        <v>1</v>
      </c>
      <c r="AI55" s="124">
        <f t="shared" si="31"/>
        <v>1</v>
      </c>
      <c r="AJ55" s="124">
        <f t="shared" si="32"/>
        <v>0</v>
      </c>
      <c r="AK55" s="124">
        <f t="shared" si="33"/>
        <v>0</v>
      </c>
      <c r="AL55" s="124">
        <f t="shared" si="34"/>
        <v>0</v>
      </c>
      <c r="AM55" s="129">
        <f t="shared" si="53"/>
        <v>0</v>
      </c>
      <c r="AN55" s="129">
        <f t="shared" si="54"/>
        <v>0</v>
      </c>
      <c r="AO55" s="81"/>
      <c r="AP55" s="124">
        <f t="shared" si="41"/>
        <v>0</v>
      </c>
      <c r="AQ55" s="124">
        <f t="shared" si="41"/>
        <v>0</v>
      </c>
      <c r="AR55" s="124">
        <f t="shared" si="41"/>
        <v>0</v>
      </c>
      <c r="AS55" s="124">
        <f t="shared" si="41"/>
        <v>0</v>
      </c>
      <c r="AT55" s="124">
        <f t="shared" si="41"/>
        <v>0</v>
      </c>
      <c r="AU55" s="124">
        <f t="shared" si="41"/>
        <v>0</v>
      </c>
      <c r="AV55" s="124">
        <f t="shared" si="41"/>
        <v>0</v>
      </c>
      <c r="AW55" s="124">
        <f t="shared" si="41"/>
        <v>0</v>
      </c>
      <c r="AX55" s="124">
        <f t="shared" si="41"/>
        <v>0</v>
      </c>
      <c r="AY55" s="124">
        <f t="shared" si="41"/>
        <v>0</v>
      </c>
      <c r="AZ55" s="124">
        <f t="shared" si="55"/>
        <v>0</v>
      </c>
      <c r="BA55" s="81"/>
      <c r="BB55" s="50"/>
      <c r="BC55" s="50"/>
      <c r="BD55" s="50"/>
      <c r="BE55" s="50"/>
      <c r="BF55" s="50"/>
      <c r="BG55" s="50"/>
      <c r="BH55" s="50"/>
      <c r="BI55" s="50"/>
      <c r="BJ55" s="50"/>
      <c r="BK55" s="50"/>
      <c r="BL55" s="50"/>
    </row>
    <row r="56" spans="1:64" s="1" customFormat="1" ht="18" customHeight="1" x14ac:dyDescent="0.25">
      <c r="A56" s="62">
        <f t="shared" si="36"/>
        <v>39</v>
      </c>
      <c r="B56" s="41"/>
      <c r="C56" s="33"/>
      <c r="D56" s="34"/>
      <c r="E56" s="13"/>
      <c r="F56" s="38"/>
      <c r="G56" s="13"/>
      <c r="H56" s="13"/>
      <c r="I56" s="29" t="str">
        <f t="shared" si="16"/>
        <v/>
      </c>
      <c r="J56" s="47" t="str">
        <f t="shared" si="17"/>
        <v/>
      </c>
      <c r="K56" s="48" t="str">
        <f t="shared" si="18"/>
        <v/>
      </c>
      <c r="L56" s="124">
        <f t="shared" si="19"/>
        <v>0</v>
      </c>
      <c r="M56" s="124">
        <f t="shared" si="20"/>
        <v>0</v>
      </c>
      <c r="N56" s="124">
        <f t="shared" si="42"/>
        <v>0</v>
      </c>
      <c r="O56" s="124">
        <f t="shared" si="43"/>
        <v>0</v>
      </c>
      <c r="P56" s="124">
        <f t="shared" si="44"/>
        <v>0</v>
      </c>
      <c r="Q56" s="124">
        <f t="shared" si="21"/>
        <v>-1</v>
      </c>
      <c r="R56" s="124">
        <f t="shared" si="45"/>
        <v>0</v>
      </c>
      <c r="S56" s="124">
        <f t="shared" si="46"/>
        <v>0</v>
      </c>
      <c r="T56" s="124">
        <f t="shared" si="47"/>
        <v>0</v>
      </c>
      <c r="U56" s="124">
        <f t="shared" si="48"/>
        <v>0</v>
      </c>
      <c r="V56" s="125">
        <f t="shared" si="22"/>
        <v>118.75277777777778</v>
      </c>
      <c r="W56" s="125">
        <f t="shared" si="23"/>
        <v>117.33611111111111</v>
      </c>
      <c r="X56" s="126">
        <f t="shared" si="24"/>
        <v>1</v>
      </c>
      <c r="Y56" s="127">
        <f t="shared" si="49"/>
        <v>43101</v>
      </c>
      <c r="Z56" s="127">
        <f t="shared" si="50"/>
        <v>43101</v>
      </c>
      <c r="AA56" s="124">
        <f t="shared" si="25"/>
        <v>1</v>
      </c>
      <c r="AB56" s="128">
        <f t="shared" si="26"/>
        <v>43131</v>
      </c>
      <c r="AC56" s="124">
        <f t="shared" si="27"/>
        <v>1</v>
      </c>
      <c r="AD56" s="124">
        <f t="shared" si="28"/>
        <v>1</v>
      </c>
      <c r="AE56" s="127">
        <f t="shared" si="51"/>
        <v>0</v>
      </c>
      <c r="AF56" s="127">
        <f t="shared" si="52"/>
        <v>0</v>
      </c>
      <c r="AG56" s="124">
        <f t="shared" si="29"/>
        <v>1</v>
      </c>
      <c r="AH56" s="124">
        <f t="shared" si="30"/>
        <v>1</v>
      </c>
      <c r="AI56" s="124">
        <f t="shared" si="31"/>
        <v>1</v>
      </c>
      <c r="AJ56" s="124">
        <f t="shared" si="32"/>
        <v>0</v>
      </c>
      <c r="AK56" s="124">
        <f t="shared" si="33"/>
        <v>0</v>
      </c>
      <c r="AL56" s="124">
        <f t="shared" si="34"/>
        <v>0</v>
      </c>
      <c r="AM56" s="129">
        <f t="shared" si="53"/>
        <v>0</v>
      </c>
      <c r="AN56" s="129">
        <f t="shared" si="54"/>
        <v>0</v>
      </c>
      <c r="AO56" s="81"/>
      <c r="AP56" s="124">
        <f t="shared" si="41"/>
        <v>0</v>
      </c>
      <c r="AQ56" s="124">
        <f t="shared" si="41"/>
        <v>0</v>
      </c>
      <c r="AR56" s="124">
        <f t="shared" si="41"/>
        <v>0</v>
      </c>
      <c r="AS56" s="124">
        <f t="shared" si="41"/>
        <v>0</v>
      </c>
      <c r="AT56" s="124">
        <f t="shared" si="41"/>
        <v>0</v>
      </c>
      <c r="AU56" s="124">
        <f t="shared" si="41"/>
        <v>0</v>
      </c>
      <c r="AV56" s="124">
        <f t="shared" si="41"/>
        <v>0</v>
      </c>
      <c r="AW56" s="124">
        <f t="shared" si="41"/>
        <v>0</v>
      </c>
      <c r="AX56" s="124">
        <f t="shared" si="41"/>
        <v>0</v>
      </c>
      <c r="AY56" s="124">
        <f t="shared" si="41"/>
        <v>0</v>
      </c>
      <c r="AZ56" s="124">
        <f t="shared" si="55"/>
        <v>0</v>
      </c>
      <c r="BA56" s="81"/>
      <c r="BB56" s="50"/>
      <c r="BC56" s="50"/>
      <c r="BD56" s="50"/>
      <c r="BE56" s="50"/>
      <c r="BF56" s="50"/>
      <c r="BG56" s="50"/>
      <c r="BH56" s="50"/>
      <c r="BI56" s="50"/>
      <c r="BJ56" s="50"/>
      <c r="BK56" s="50"/>
      <c r="BL56" s="50"/>
    </row>
    <row r="57" spans="1:64" s="1" customFormat="1" ht="18" customHeight="1" x14ac:dyDescent="0.25">
      <c r="A57" s="62">
        <f t="shared" si="36"/>
        <v>40</v>
      </c>
      <c r="B57" s="41"/>
      <c r="C57" s="33"/>
      <c r="D57" s="34"/>
      <c r="E57" s="13"/>
      <c r="F57" s="38"/>
      <c r="G57" s="13"/>
      <c r="H57" s="13"/>
      <c r="I57" s="29" t="str">
        <f t="shared" ref="I57:I60" si="56">IF(M57=0,"",IF(M57=-1,IF(S57=-1,"date début KO",IF(T57=-1,"date fin KO","entrée &gt; sortie")),IF(M57=1,IF(L57=1,IF(X57&lt;=15,"nbre jours &lt;=15",AL57),IF(L57=0,"données manquantes",IF(Q57=-1,"âge KO","donnée(s) KO"))))))</f>
        <v/>
      </c>
      <c r="J57" s="47" t="str">
        <f t="shared" ref="J57:J60" si="57">IF(S57=-1,"date début KO",IF(S57=0,"",IF(AND(AD57=9,AI57=6),"vac. été",TEXT("1/"&amp;AD57,"mmm"))))</f>
        <v/>
      </c>
      <c r="K57" s="48" t="str">
        <f t="shared" ref="K57:K60" si="58">IF(T57=-1,"date fin KO",IF(S57=0,"",IF(AND(AD57=9,AI57=6),"vac. été",TEXT("1/"&amp;AI57,"mmm"))))</f>
        <v/>
      </c>
      <c r="L57" s="124">
        <f t="shared" si="19"/>
        <v>0</v>
      </c>
      <c r="M57" s="124">
        <f t="shared" si="20"/>
        <v>0</v>
      </c>
      <c r="N57" s="124">
        <f t="shared" si="42"/>
        <v>0</v>
      </c>
      <c r="O57" s="124">
        <f t="shared" si="43"/>
        <v>0</v>
      </c>
      <c r="P57" s="124">
        <f t="shared" si="44"/>
        <v>0</v>
      </c>
      <c r="Q57" s="124">
        <f t="shared" si="21"/>
        <v>-1</v>
      </c>
      <c r="R57" s="124">
        <f t="shared" si="45"/>
        <v>0</v>
      </c>
      <c r="S57" s="124">
        <f t="shared" si="46"/>
        <v>0</v>
      </c>
      <c r="T57" s="124">
        <f t="shared" si="47"/>
        <v>0</v>
      </c>
      <c r="U57" s="124">
        <f t="shared" si="48"/>
        <v>0</v>
      </c>
      <c r="V57" s="125">
        <f t="shared" si="22"/>
        <v>118.75277777777778</v>
      </c>
      <c r="W57" s="125">
        <f t="shared" si="23"/>
        <v>117.33611111111111</v>
      </c>
      <c r="X57" s="126">
        <f t="shared" si="24"/>
        <v>1</v>
      </c>
      <c r="Y57" s="127">
        <f t="shared" si="49"/>
        <v>43101</v>
      </c>
      <c r="Z57" s="127">
        <f t="shared" si="50"/>
        <v>43101</v>
      </c>
      <c r="AA57" s="124">
        <f t="shared" si="25"/>
        <v>1</v>
      </c>
      <c r="AB57" s="128">
        <f t="shared" si="26"/>
        <v>43131</v>
      </c>
      <c r="AC57" s="124">
        <f t="shared" si="27"/>
        <v>1</v>
      </c>
      <c r="AD57" s="124">
        <f t="shared" si="28"/>
        <v>1</v>
      </c>
      <c r="AE57" s="127">
        <f t="shared" si="51"/>
        <v>0</v>
      </c>
      <c r="AF57" s="127">
        <f t="shared" si="52"/>
        <v>0</v>
      </c>
      <c r="AG57" s="124">
        <f t="shared" si="29"/>
        <v>1</v>
      </c>
      <c r="AH57" s="124">
        <f t="shared" si="30"/>
        <v>1</v>
      </c>
      <c r="AI57" s="124">
        <f t="shared" si="31"/>
        <v>1</v>
      </c>
      <c r="AJ57" s="124">
        <f t="shared" si="32"/>
        <v>0</v>
      </c>
      <c r="AK57" s="124">
        <f t="shared" si="33"/>
        <v>0</v>
      </c>
      <c r="AL57" s="124">
        <f t="shared" si="34"/>
        <v>0</v>
      </c>
      <c r="AM57" s="129">
        <f t="shared" si="53"/>
        <v>0</v>
      </c>
      <c r="AN57" s="129">
        <f t="shared" si="54"/>
        <v>0</v>
      </c>
      <c r="AO57" s="81"/>
      <c r="AP57" s="124">
        <f t="shared" si="41"/>
        <v>0</v>
      </c>
      <c r="AQ57" s="124">
        <f t="shared" si="41"/>
        <v>0</v>
      </c>
      <c r="AR57" s="124">
        <f t="shared" si="41"/>
        <v>0</v>
      </c>
      <c r="AS57" s="124">
        <f t="shared" si="41"/>
        <v>0</v>
      </c>
      <c r="AT57" s="124">
        <f t="shared" si="41"/>
        <v>0</v>
      </c>
      <c r="AU57" s="124">
        <f t="shared" si="41"/>
        <v>0</v>
      </c>
      <c r="AV57" s="124">
        <f t="shared" si="41"/>
        <v>0</v>
      </c>
      <c r="AW57" s="124">
        <f t="shared" si="41"/>
        <v>0</v>
      </c>
      <c r="AX57" s="124">
        <f t="shared" si="41"/>
        <v>0</v>
      </c>
      <c r="AY57" s="124">
        <f t="shared" si="41"/>
        <v>0</v>
      </c>
      <c r="AZ57" s="124">
        <f t="shared" si="55"/>
        <v>0</v>
      </c>
      <c r="BA57" s="81"/>
      <c r="BB57" s="50"/>
      <c r="BC57" s="50"/>
      <c r="BD57" s="50"/>
      <c r="BE57" s="50"/>
      <c r="BF57" s="50"/>
      <c r="BG57" s="50"/>
      <c r="BH57" s="50"/>
      <c r="BI57" s="50"/>
      <c r="BJ57" s="50"/>
      <c r="BK57" s="50"/>
      <c r="BL57" s="50"/>
    </row>
    <row r="58" spans="1:64" s="1" customFormat="1" ht="18" customHeight="1" x14ac:dyDescent="0.25">
      <c r="A58" s="62">
        <f t="shared" si="36"/>
        <v>41</v>
      </c>
      <c r="B58" s="41"/>
      <c r="C58" s="33"/>
      <c r="D58" s="34"/>
      <c r="E58" s="13"/>
      <c r="F58" s="38"/>
      <c r="G58" s="13"/>
      <c r="H58" s="13"/>
      <c r="I58" s="29" t="str">
        <f t="shared" si="56"/>
        <v/>
      </c>
      <c r="J58" s="47" t="str">
        <f t="shared" si="57"/>
        <v/>
      </c>
      <c r="K58" s="48" t="str">
        <f t="shared" si="58"/>
        <v/>
      </c>
      <c r="L58" s="124">
        <f t="shared" si="19"/>
        <v>0</v>
      </c>
      <c r="M58" s="124">
        <f t="shared" si="20"/>
        <v>0</v>
      </c>
      <c r="N58" s="124">
        <f t="shared" si="42"/>
        <v>0</v>
      </c>
      <c r="O58" s="124">
        <f t="shared" si="43"/>
        <v>0</v>
      </c>
      <c r="P58" s="124">
        <f t="shared" si="44"/>
        <v>0</v>
      </c>
      <c r="Q58" s="124">
        <f t="shared" si="21"/>
        <v>-1</v>
      </c>
      <c r="R58" s="124">
        <f t="shared" si="45"/>
        <v>0</v>
      </c>
      <c r="S58" s="124">
        <f t="shared" si="46"/>
        <v>0</v>
      </c>
      <c r="T58" s="124">
        <f t="shared" si="47"/>
        <v>0</v>
      </c>
      <c r="U58" s="124">
        <f t="shared" si="48"/>
        <v>0</v>
      </c>
      <c r="V58" s="125">
        <f t="shared" si="22"/>
        <v>118.75277777777778</v>
      </c>
      <c r="W58" s="125">
        <f t="shared" si="23"/>
        <v>117.33611111111111</v>
      </c>
      <c r="X58" s="126">
        <f t="shared" si="24"/>
        <v>1</v>
      </c>
      <c r="Y58" s="127">
        <f t="shared" si="49"/>
        <v>43101</v>
      </c>
      <c r="Z58" s="127">
        <f t="shared" si="50"/>
        <v>43101</v>
      </c>
      <c r="AA58" s="124">
        <f t="shared" si="25"/>
        <v>1</v>
      </c>
      <c r="AB58" s="128">
        <f t="shared" si="26"/>
        <v>43131</v>
      </c>
      <c r="AC58" s="124">
        <f t="shared" si="27"/>
        <v>1</v>
      </c>
      <c r="AD58" s="124">
        <f t="shared" si="28"/>
        <v>1</v>
      </c>
      <c r="AE58" s="127">
        <f t="shared" si="51"/>
        <v>0</v>
      </c>
      <c r="AF58" s="127">
        <f t="shared" si="52"/>
        <v>0</v>
      </c>
      <c r="AG58" s="124">
        <f t="shared" si="29"/>
        <v>1</v>
      </c>
      <c r="AH58" s="124">
        <f t="shared" si="30"/>
        <v>1</v>
      </c>
      <c r="AI58" s="124">
        <f t="shared" si="31"/>
        <v>1</v>
      </c>
      <c r="AJ58" s="124">
        <f t="shared" si="32"/>
        <v>0</v>
      </c>
      <c r="AK58" s="124">
        <f t="shared" si="33"/>
        <v>0</v>
      </c>
      <c r="AL58" s="124">
        <f t="shared" si="34"/>
        <v>0</v>
      </c>
      <c r="AM58" s="129">
        <f t="shared" si="53"/>
        <v>0</v>
      </c>
      <c r="AN58" s="129">
        <f t="shared" si="54"/>
        <v>0</v>
      </c>
      <c r="AO58" s="81"/>
      <c r="AP58" s="124">
        <f t="shared" ref="AP58:AY67" si="59">IF(AND(ISNUMBER($I58),$I58&gt;0,AP$17&gt;=$AD58,AP$17&lt;=$AI58),1,0)</f>
        <v>0</v>
      </c>
      <c r="AQ58" s="124">
        <f t="shared" si="59"/>
        <v>0</v>
      </c>
      <c r="AR58" s="124">
        <f t="shared" si="59"/>
        <v>0</v>
      </c>
      <c r="AS58" s="124">
        <f t="shared" si="59"/>
        <v>0</v>
      </c>
      <c r="AT58" s="124">
        <f t="shared" si="59"/>
        <v>0</v>
      </c>
      <c r="AU58" s="124">
        <f t="shared" si="59"/>
        <v>0</v>
      </c>
      <c r="AV58" s="124">
        <f t="shared" si="59"/>
        <v>0</v>
      </c>
      <c r="AW58" s="124">
        <f t="shared" si="59"/>
        <v>0</v>
      </c>
      <c r="AX58" s="124">
        <f t="shared" si="59"/>
        <v>0</v>
      </c>
      <c r="AY58" s="124">
        <f t="shared" si="59"/>
        <v>0</v>
      </c>
      <c r="AZ58" s="124">
        <f t="shared" si="55"/>
        <v>0</v>
      </c>
      <c r="BA58" s="81"/>
      <c r="BB58" s="50"/>
      <c r="BC58" s="50"/>
      <c r="BD58" s="50"/>
      <c r="BE58" s="50"/>
      <c r="BF58" s="50"/>
      <c r="BG58" s="50"/>
      <c r="BH58" s="50"/>
      <c r="BI58" s="50"/>
      <c r="BJ58" s="50"/>
      <c r="BK58" s="50"/>
      <c r="BL58" s="50"/>
    </row>
    <row r="59" spans="1:64" s="1" customFormat="1" ht="18" customHeight="1" x14ac:dyDescent="0.25">
      <c r="A59" s="62">
        <f t="shared" si="36"/>
        <v>42</v>
      </c>
      <c r="B59" s="41"/>
      <c r="C59" s="33"/>
      <c r="D59" s="34"/>
      <c r="E59" s="13"/>
      <c r="F59" s="38"/>
      <c r="G59" s="13"/>
      <c r="H59" s="13"/>
      <c r="I59" s="29" t="str">
        <f t="shared" si="56"/>
        <v/>
      </c>
      <c r="J59" s="47" t="str">
        <f t="shared" si="57"/>
        <v/>
      </c>
      <c r="K59" s="48" t="str">
        <f t="shared" si="58"/>
        <v/>
      </c>
      <c r="L59" s="124">
        <f t="shared" si="19"/>
        <v>0</v>
      </c>
      <c r="M59" s="124">
        <f t="shared" si="20"/>
        <v>0</v>
      </c>
      <c r="N59" s="124">
        <f t="shared" si="42"/>
        <v>0</v>
      </c>
      <c r="O59" s="124">
        <f t="shared" si="43"/>
        <v>0</v>
      </c>
      <c r="P59" s="124">
        <f t="shared" si="44"/>
        <v>0</v>
      </c>
      <c r="Q59" s="124">
        <f t="shared" si="21"/>
        <v>-1</v>
      </c>
      <c r="R59" s="124">
        <f t="shared" si="45"/>
        <v>0</v>
      </c>
      <c r="S59" s="124">
        <f t="shared" si="46"/>
        <v>0</v>
      </c>
      <c r="T59" s="124">
        <f t="shared" si="47"/>
        <v>0</v>
      </c>
      <c r="U59" s="124">
        <f t="shared" si="48"/>
        <v>0</v>
      </c>
      <c r="V59" s="125">
        <f t="shared" si="22"/>
        <v>118.75277777777778</v>
      </c>
      <c r="W59" s="125">
        <f t="shared" si="23"/>
        <v>117.33611111111111</v>
      </c>
      <c r="X59" s="126">
        <f t="shared" si="24"/>
        <v>1</v>
      </c>
      <c r="Y59" s="127">
        <f t="shared" si="49"/>
        <v>43101</v>
      </c>
      <c r="Z59" s="127">
        <f t="shared" si="50"/>
        <v>43101</v>
      </c>
      <c r="AA59" s="124">
        <f t="shared" si="25"/>
        <v>1</v>
      </c>
      <c r="AB59" s="128">
        <f t="shared" si="26"/>
        <v>43131</v>
      </c>
      <c r="AC59" s="124">
        <f t="shared" si="27"/>
        <v>1</v>
      </c>
      <c r="AD59" s="124">
        <f t="shared" si="28"/>
        <v>1</v>
      </c>
      <c r="AE59" s="127">
        <f t="shared" si="51"/>
        <v>0</v>
      </c>
      <c r="AF59" s="127">
        <f t="shared" si="52"/>
        <v>0</v>
      </c>
      <c r="AG59" s="124">
        <f t="shared" si="29"/>
        <v>1</v>
      </c>
      <c r="AH59" s="124">
        <f t="shared" si="30"/>
        <v>1</v>
      </c>
      <c r="AI59" s="124">
        <f t="shared" si="31"/>
        <v>1</v>
      </c>
      <c r="AJ59" s="124">
        <f t="shared" si="32"/>
        <v>0</v>
      </c>
      <c r="AK59" s="124">
        <f t="shared" si="33"/>
        <v>0</v>
      </c>
      <c r="AL59" s="124">
        <f t="shared" si="34"/>
        <v>0</v>
      </c>
      <c r="AM59" s="129">
        <f t="shared" si="53"/>
        <v>0</v>
      </c>
      <c r="AN59" s="129">
        <f t="shared" si="54"/>
        <v>0</v>
      </c>
      <c r="AO59" s="81"/>
      <c r="AP59" s="124">
        <f t="shared" si="59"/>
        <v>0</v>
      </c>
      <c r="AQ59" s="124">
        <f t="shared" si="59"/>
        <v>0</v>
      </c>
      <c r="AR59" s="124">
        <f t="shared" si="59"/>
        <v>0</v>
      </c>
      <c r="AS59" s="124">
        <f t="shared" si="59"/>
        <v>0</v>
      </c>
      <c r="AT59" s="124">
        <f t="shared" si="59"/>
        <v>0</v>
      </c>
      <c r="AU59" s="124">
        <f t="shared" si="59"/>
        <v>0</v>
      </c>
      <c r="AV59" s="124">
        <f t="shared" si="59"/>
        <v>0</v>
      </c>
      <c r="AW59" s="124">
        <f t="shared" si="59"/>
        <v>0</v>
      </c>
      <c r="AX59" s="124">
        <f t="shared" si="59"/>
        <v>0</v>
      </c>
      <c r="AY59" s="124">
        <f t="shared" si="59"/>
        <v>0</v>
      </c>
      <c r="AZ59" s="124">
        <f t="shared" si="55"/>
        <v>0</v>
      </c>
      <c r="BA59" s="81"/>
      <c r="BB59" s="50"/>
      <c r="BC59" s="50"/>
      <c r="BD59" s="50"/>
      <c r="BE59" s="50"/>
      <c r="BF59" s="50"/>
      <c r="BG59" s="50"/>
      <c r="BH59" s="50"/>
      <c r="BI59" s="50"/>
      <c r="BJ59" s="50"/>
      <c r="BK59" s="50"/>
      <c r="BL59" s="50"/>
    </row>
    <row r="60" spans="1:64" s="1" customFormat="1" ht="18" customHeight="1" x14ac:dyDescent="0.25">
      <c r="A60" s="62">
        <f t="shared" si="36"/>
        <v>43</v>
      </c>
      <c r="B60" s="41"/>
      <c r="C60" s="33"/>
      <c r="D60" s="34"/>
      <c r="E60" s="13"/>
      <c r="F60" s="38"/>
      <c r="G60" s="13"/>
      <c r="H60" s="13"/>
      <c r="I60" s="29" t="str">
        <f t="shared" si="56"/>
        <v/>
      </c>
      <c r="J60" s="47" t="str">
        <f t="shared" si="57"/>
        <v/>
      </c>
      <c r="K60" s="48" t="str">
        <f t="shared" si="58"/>
        <v/>
      </c>
      <c r="L60" s="124">
        <f t="shared" si="19"/>
        <v>0</v>
      </c>
      <c r="M60" s="124">
        <f t="shared" si="20"/>
        <v>0</v>
      </c>
      <c r="N60" s="124">
        <f t="shared" si="42"/>
        <v>0</v>
      </c>
      <c r="O60" s="124">
        <f t="shared" si="43"/>
        <v>0</v>
      </c>
      <c r="P60" s="124">
        <f t="shared" si="44"/>
        <v>0</v>
      </c>
      <c r="Q60" s="124">
        <f t="shared" si="21"/>
        <v>-1</v>
      </c>
      <c r="R60" s="124">
        <f t="shared" si="45"/>
        <v>0</v>
      </c>
      <c r="S60" s="124">
        <f t="shared" si="46"/>
        <v>0</v>
      </c>
      <c r="T60" s="124">
        <f t="shared" si="47"/>
        <v>0</v>
      </c>
      <c r="U60" s="124">
        <f t="shared" si="48"/>
        <v>0</v>
      </c>
      <c r="V60" s="125">
        <f t="shared" si="22"/>
        <v>118.75277777777778</v>
      </c>
      <c r="W60" s="125">
        <f t="shared" si="23"/>
        <v>117.33611111111111</v>
      </c>
      <c r="X60" s="126">
        <f t="shared" si="24"/>
        <v>1</v>
      </c>
      <c r="Y60" s="127">
        <f t="shared" si="49"/>
        <v>43101</v>
      </c>
      <c r="Z60" s="127">
        <f t="shared" si="50"/>
        <v>43101</v>
      </c>
      <c r="AA60" s="124">
        <f t="shared" si="25"/>
        <v>1</v>
      </c>
      <c r="AB60" s="128">
        <f t="shared" si="26"/>
        <v>43131</v>
      </c>
      <c r="AC60" s="124">
        <f t="shared" si="27"/>
        <v>1</v>
      </c>
      <c r="AD60" s="124">
        <f t="shared" si="28"/>
        <v>1</v>
      </c>
      <c r="AE60" s="127">
        <f t="shared" si="51"/>
        <v>0</v>
      </c>
      <c r="AF60" s="127">
        <f t="shared" si="52"/>
        <v>0</v>
      </c>
      <c r="AG60" s="124">
        <f t="shared" si="29"/>
        <v>1</v>
      </c>
      <c r="AH60" s="124">
        <f t="shared" si="30"/>
        <v>1</v>
      </c>
      <c r="AI60" s="124">
        <f t="shared" si="31"/>
        <v>1</v>
      </c>
      <c r="AJ60" s="124">
        <f t="shared" si="32"/>
        <v>0</v>
      </c>
      <c r="AK60" s="124">
        <f t="shared" si="33"/>
        <v>0</v>
      </c>
      <c r="AL60" s="124">
        <f t="shared" si="34"/>
        <v>0</v>
      </c>
      <c r="AM60" s="129">
        <f t="shared" si="53"/>
        <v>0</v>
      </c>
      <c r="AN60" s="129">
        <f t="shared" si="54"/>
        <v>0</v>
      </c>
      <c r="AO60" s="81"/>
      <c r="AP60" s="124">
        <f t="shared" si="59"/>
        <v>0</v>
      </c>
      <c r="AQ60" s="124">
        <f t="shared" si="59"/>
        <v>0</v>
      </c>
      <c r="AR60" s="124">
        <f t="shared" si="59"/>
        <v>0</v>
      </c>
      <c r="AS60" s="124">
        <f t="shared" si="59"/>
        <v>0</v>
      </c>
      <c r="AT60" s="124">
        <f t="shared" si="59"/>
        <v>0</v>
      </c>
      <c r="AU60" s="124">
        <f t="shared" si="59"/>
        <v>0</v>
      </c>
      <c r="AV60" s="124">
        <f t="shared" si="59"/>
        <v>0</v>
      </c>
      <c r="AW60" s="124">
        <f t="shared" si="59"/>
        <v>0</v>
      </c>
      <c r="AX60" s="124">
        <f t="shared" si="59"/>
        <v>0</v>
      </c>
      <c r="AY60" s="124">
        <f t="shared" si="59"/>
        <v>0</v>
      </c>
      <c r="AZ60" s="124">
        <f t="shared" si="55"/>
        <v>0</v>
      </c>
      <c r="BA60" s="81"/>
      <c r="BB60" s="50"/>
      <c r="BC60" s="50"/>
      <c r="BD60" s="50"/>
      <c r="BE60" s="50"/>
      <c r="BF60" s="50"/>
      <c r="BG60" s="50"/>
      <c r="BH60" s="50"/>
      <c r="BI60" s="50"/>
      <c r="BJ60" s="50"/>
      <c r="BK60" s="50"/>
      <c r="BL60" s="50"/>
    </row>
    <row r="61" spans="1:64" s="1" customFormat="1" ht="18" customHeight="1" x14ac:dyDescent="0.25">
      <c r="A61" s="62">
        <f t="shared" si="36"/>
        <v>44</v>
      </c>
      <c r="B61" s="41"/>
      <c r="C61" s="33"/>
      <c r="D61" s="34"/>
      <c r="E61" s="13"/>
      <c r="F61" s="38"/>
      <c r="G61" s="13"/>
      <c r="H61" s="13"/>
      <c r="I61" s="29" t="str">
        <f t="shared" si="16"/>
        <v/>
      </c>
      <c r="J61" s="47" t="str">
        <f t="shared" si="17"/>
        <v/>
      </c>
      <c r="K61" s="48" t="str">
        <f t="shared" si="18"/>
        <v/>
      </c>
      <c r="L61" s="124">
        <f t="shared" si="19"/>
        <v>0</v>
      </c>
      <c r="M61" s="124">
        <f t="shared" si="20"/>
        <v>0</v>
      </c>
      <c r="N61" s="124">
        <f t="shared" si="42"/>
        <v>0</v>
      </c>
      <c r="O61" s="124">
        <f t="shared" si="43"/>
        <v>0</v>
      </c>
      <c r="P61" s="124">
        <f t="shared" si="44"/>
        <v>0</v>
      </c>
      <c r="Q61" s="124">
        <f t="shared" si="21"/>
        <v>-1</v>
      </c>
      <c r="R61" s="124">
        <f t="shared" si="45"/>
        <v>0</v>
      </c>
      <c r="S61" s="124">
        <f t="shared" si="46"/>
        <v>0</v>
      </c>
      <c r="T61" s="124">
        <f t="shared" si="47"/>
        <v>0</v>
      </c>
      <c r="U61" s="124">
        <f t="shared" si="48"/>
        <v>0</v>
      </c>
      <c r="V61" s="125">
        <f t="shared" si="22"/>
        <v>118.75277777777778</v>
      </c>
      <c r="W61" s="125">
        <f t="shared" si="23"/>
        <v>117.33611111111111</v>
      </c>
      <c r="X61" s="126">
        <f t="shared" si="24"/>
        <v>1</v>
      </c>
      <c r="Y61" s="127">
        <f t="shared" si="49"/>
        <v>43101</v>
      </c>
      <c r="Z61" s="127">
        <f t="shared" si="50"/>
        <v>43101</v>
      </c>
      <c r="AA61" s="124">
        <f t="shared" si="25"/>
        <v>1</v>
      </c>
      <c r="AB61" s="128">
        <f t="shared" si="26"/>
        <v>43131</v>
      </c>
      <c r="AC61" s="124">
        <f t="shared" si="27"/>
        <v>1</v>
      </c>
      <c r="AD61" s="124">
        <f t="shared" si="28"/>
        <v>1</v>
      </c>
      <c r="AE61" s="127">
        <f t="shared" si="51"/>
        <v>0</v>
      </c>
      <c r="AF61" s="127">
        <f t="shared" si="52"/>
        <v>0</v>
      </c>
      <c r="AG61" s="124">
        <f t="shared" si="29"/>
        <v>1</v>
      </c>
      <c r="AH61" s="124">
        <f t="shared" si="30"/>
        <v>1</v>
      </c>
      <c r="AI61" s="124">
        <f t="shared" si="31"/>
        <v>1</v>
      </c>
      <c r="AJ61" s="124">
        <f t="shared" si="32"/>
        <v>0</v>
      </c>
      <c r="AK61" s="124">
        <f t="shared" si="33"/>
        <v>0</v>
      </c>
      <c r="AL61" s="124">
        <f t="shared" si="34"/>
        <v>0</v>
      </c>
      <c r="AM61" s="129">
        <f t="shared" si="53"/>
        <v>0</v>
      </c>
      <c r="AN61" s="129">
        <f t="shared" si="54"/>
        <v>0</v>
      </c>
      <c r="AO61" s="81"/>
      <c r="AP61" s="124">
        <f t="shared" si="59"/>
        <v>0</v>
      </c>
      <c r="AQ61" s="124">
        <f t="shared" si="59"/>
        <v>0</v>
      </c>
      <c r="AR61" s="124">
        <f t="shared" si="59"/>
        <v>0</v>
      </c>
      <c r="AS61" s="124">
        <f t="shared" si="59"/>
        <v>0</v>
      </c>
      <c r="AT61" s="124">
        <f t="shared" si="59"/>
        <v>0</v>
      </c>
      <c r="AU61" s="124">
        <f t="shared" si="59"/>
        <v>0</v>
      </c>
      <c r="AV61" s="124">
        <f t="shared" si="59"/>
        <v>0</v>
      </c>
      <c r="AW61" s="124">
        <f t="shared" si="59"/>
        <v>0</v>
      </c>
      <c r="AX61" s="124">
        <f t="shared" si="59"/>
        <v>0</v>
      </c>
      <c r="AY61" s="124">
        <f t="shared" si="59"/>
        <v>0</v>
      </c>
      <c r="AZ61" s="124">
        <f t="shared" si="55"/>
        <v>0</v>
      </c>
      <c r="BA61" s="81"/>
      <c r="BB61" s="50"/>
      <c r="BC61" s="50"/>
      <c r="BD61" s="50"/>
      <c r="BE61" s="50"/>
      <c r="BF61" s="50"/>
      <c r="BG61" s="50"/>
      <c r="BH61" s="50"/>
      <c r="BI61" s="50"/>
      <c r="BJ61" s="50"/>
      <c r="BK61" s="50"/>
      <c r="BL61" s="50"/>
    </row>
    <row r="62" spans="1:64" s="1" customFormat="1" ht="18" customHeight="1" x14ac:dyDescent="0.25">
      <c r="A62" s="62">
        <f t="shared" si="36"/>
        <v>45</v>
      </c>
      <c r="B62" s="41"/>
      <c r="C62" s="33"/>
      <c r="D62" s="34"/>
      <c r="E62" s="13"/>
      <c r="F62" s="38"/>
      <c r="G62" s="13"/>
      <c r="H62" s="13"/>
      <c r="I62" s="29" t="str">
        <f t="shared" si="16"/>
        <v/>
      </c>
      <c r="J62" s="47" t="str">
        <f t="shared" si="17"/>
        <v/>
      </c>
      <c r="K62" s="48" t="str">
        <f t="shared" si="18"/>
        <v/>
      </c>
      <c r="L62" s="124">
        <f t="shared" si="19"/>
        <v>0</v>
      </c>
      <c r="M62" s="124">
        <f t="shared" si="20"/>
        <v>0</v>
      </c>
      <c r="N62" s="124">
        <f t="shared" si="42"/>
        <v>0</v>
      </c>
      <c r="O62" s="124">
        <f t="shared" si="43"/>
        <v>0</v>
      </c>
      <c r="P62" s="124">
        <f t="shared" si="44"/>
        <v>0</v>
      </c>
      <c r="Q62" s="124">
        <f t="shared" si="21"/>
        <v>-1</v>
      </c>
      <c r="R62" s="124">
        <f t="shared" si="45"/>
        <v>0</v>
      </c>
      <c r="S62" s="124">
        <f t="shared" si="46"/>
        <v>0</v>
      </c>
      <c r="T62" s="124">
        <f t="shared" si="47"/>
        <v>0</v>
      </c>
      <c r="U62" s="124">
        <f t="shared" si="48"/>
        <v>0</v>
      </c>
      <c r="V62" s="125">
        <f t="shared" si="22"/>
        <v>118.75277777777778</v>
      </c>
      <c r="W62" s="125">
        <f t="shared" si="23"/>
        <v>117.33611111111111</v>
      </c>
      <c r="X62" s="126">
        <f t="shared" si="24"/>
        <v>1</v>
      </c>
      <c r="Y62" s="127">
        <f t="shared" si="49"/>
        <v>43101</v>
      </c>
      <c r="Z62" s="127">
        <f t="shared" si="50"/>
        <v>43101</v>
      </c>
      <c r="AA62" s="124">
        <f t="shared" si="25"/>
        <v>1</v>
      </c>
      <c r="AB62" s="128">
        <f t="shared" si="26"/>
        <v>43131</v>
      </c>
      <c r="AC62" s="124">
        <f t="shared" si="27"/>
        <v>1</v>
      </c>
      <c r="AD62" s="124">
        <f t="shared" si="28"/>
        <v>1</v>
      </c>
      <c r="AE62" s="127">
        <f t="shared" si="51"/>
        <v>0</v>
      </c>
      <c r="AF62" s="127">
        <f t="shared" si="52"/>
        <v>0</v>
      </c>
      <c r="AG62" s="124">
        <f t="shared" si="29"/>
        <v>1</v>
      </c>
      <c r="AH62" s="124">
        <f t="shared" si="30"/>
        <v>1</v>
      </c>
      <c r="AI62" s="124">
        <f t="shared" si="31"/>
        <v>1</v>
      </c>
      <c r="AJ62" s="124">
        <f t="shared" si="32"/>
        <v>0</v>
      </c>
      <c r="AK62" s="124">
        <f t="shared" si="33"/>
        <v>0</v>
      </c>
      <c r="AL62" s="124">
        <f t="shared" si="34"/>
        <v>0</v>
      </c>
      <c r="AM62" s="129">
        <f t="shared" si="53"/>
        <v>0</v>
      </c>
      <c r="AN62" s="129">
        <f t="shared" si="54"/>
        <v>0</v>
      </c>
      <c r="AO62" s="81"/>
      <c r="AP62" s="124">
        <f t="shared" si="59"/>
        <v>0</v>
      </c>
      <c r="AQ62" s="124">
        <f t="shared" si="59"/>
        <v>0</v>
      </c>
      <c r="AR62" s="124">
        <f t="shared" si="59"/>
        <v>0</v>
      </c>
      <c r="AS62" s="124">
        <f t="shared" si="59"/>
        <v>0</v>
      </c>
      <c r="AT62" s="124">
        <f t="shared" si="59"/>
        <v>0</v>
      </c>
      <c r="AU62" s="124">
        <f t="shared" si="59"/>
        <v>0</v>
      </c>
      <c r="AV62" s="124">
        <f t="shared" si="59"/>
        <v>0</v>
      </c>
      <c r="AW62" s="124">
        <f t="shared" si="59"/>
        <v>0</v>
      </c>
      <c r="AX62" s="124">
        <f t="shared" si="59"/>
        <v>0</v>
      </c>
      <c r="AY62" s="124">
        <f t="shared" si="59"/>
        <v>0</v>
      </c>
      <c r="AZ62" s="124">
        <f t="shared" si="55"/>
        <v>0</v>
      </c>
      <c r="BA62" s="81"/>
      <c r="BB62" s="50"/>
      <c r="BC62" s="50"/>
      <c r="BD62" s="50"/>
      <c r="BE62" s="50"/>
      <c r="BF62" s="50"/>
      <c r="BG62" s="50"/>
      <c r="BH62" s="50"/>
      <c r="BI62" s="50"/>
      <c r="BJ62" s="50"/>
      <c r="BK62" s="50"/>
      <c r="BL62" s="50"/>
    </row>
    <row r="63" spans="1:64" s="1" customFormat="1" ht="18" customHeight="1" x14ac:dyDescent="0.25">
      <c r="A63" s="62">
        <f t="shared" si="36"/>
        <v>46</v>
      </c>
      <c r="B63" s="41"/>
      <c r="C63" s="33"/>
      <c r="D63" s="34"/>
      <c r="E63" s="13"/>
      <c r="F63" s="38"/>
      <c r="G63" s="13"/>
      <c r="H63" s="13"/>
      <c r="I63" s="29" t="str">
        <f t="shared" si="16"/>
        <v/>
      </c>
      <c r="J63" s="47" t="str">
        <f t="shared" si="17"/>
        <v/>
      </c>
      <c r="K63" s="48" t="str">
        <f t="shared" si="18"/>
        <v/>
      </c>
      <c r="L63" s="124">
        <f t="shared" si="19"/>
        <v>0</v>
      </c>
      <c r="M63" s="124">
        <f t="shared" si="20"/>
        <v>0</v>
      </c>
      <c r="N63" s="124">
        <f t="shared" si="42"/>
        <v>0</v>
      </c>
      <c r="O63" s="124">
        <f t="shared" si="43"/>
        <v>0</v>
      </c>
      <c r="P63" s="124">
        <f t="shared" si="44"/>
        <v>0</v>
      </c>
      <c r="Q63" s="124">
        <f t="shared" si="21"/>
        <v>-1</v>
      </c>
      <c r="R63" s="124">
        <f t="shared" si="45"/>
        <v>0</v>
      </c>
      <c r="S63" s="124">
        <f t="shared" si="46"/>
        <v>0</v>
      </c>
      <c r="T63" s="124">
        <f t="shared" si="47"/>
        <v>0</v>
      </c>
      <c r="U63" s="124">
        <f t="shared" si="48"/>
        <v>0</v>
      </c>
      <c r="V63" s="125">
        <f t="shared" si="22"/>
        <v>118.75277777777778</v>
      </c>
      <c r="W63" s="125">
        <f t="shared" si="23"/>
        <v>117.33611111111111</v>
      </c>
      <c r="X63" s="126">
        <f t="shared" si="24"/>
        <v>1</v>
      </c>
      <c r="Y63" s="127">
        <f t="shared" si="49"/>
        <v>43101</v>
      </c>
      <c r="Z63" s="127">
        <f t="shared" si="50"/>
        <v>43101</v>
      </c>
      <c r="AA63" s="124">
        <f t="shared" si="25"/>
        <v>1</v>
      </c>
      <c r="AB63" s="128">
        <f t="shared" si="26"/>
        <v>43131</v>
      </c>
      <c r="AC63" s="124">
        <f t="shared" si="27"/>
        <v>1</v>
      </c>
      <c r="AD63" s="124">
        <f t="shared" si="28"/>
        <v>1</v>
      </c>
      <c r="AE63" s="127">
        <f t="shared" si="51"/>
        <v>0</v>
      </c>
      <c r="AF63" s="127">
        <f t="shared" si="52"/>
        <v>0</v>
      </c>
      <c r="AG63" s="124">
        <f t="shared" si="29"/>
        <v>1</v>
      </c>
      <c r="AH63" s="124">
        <f t="shared" si="30"/>
        <v>1</v>
      </c>
      <c r="AI63" s="124">
        <f t="shared" si="31"/>
        <v>1</v>
      </c>
      <c r="AJ63" s="124">
        <f t="shared" si="32"/>
        <v>0</v>
      </c>
      <c r="AK63" s="124">
        <f t="shared" si="33"/>
        <v>0</v>
      </c>
      <c r="AL63" s="124">
        <f t="shared" si="34"/>
        <v>0</v>
      </c>
      <c r="AM63" s="129">
        <f t="shared" si="53"/>
        <v>0</v>
      </c>
      <c r="AN63" s="129">
        <f t="shared" si="54"/>
        <v>0</v>
      </c>
      <c r="AO63" s="81"/>
      <c r="AP63" s="124">
        <f t="shared" si="59"/>
        <v>0</v>
      </c>
      <c r="AQ63" s="124">
        <f t="shared" si="59"/>
        <v>0</v>
      </c>
      <c r="AR63" s="124">
        <f t="shared" si="59"/>
        <v>0</v>
      </c>
      <c r="AS63" s="124">
        <f t="shared" si="59"/>
        <v>0</v>
      </c>
      <c r="AT63" s="124">
        <f t="shared" si="59"/>
        <v>0</v>
      </c>
      <c r="AU63" s="124">
        <f t="shared" si="59"/>
        <v>0</v>
      </c>
      <c r="AV63" s="124">
        <f t="shared" si="59"/>
        <v>0</v>
      </c>
      <c r="AW63" s="124">
        <f t="shared" si="59"/>
        <v>0</v>
      </c>
      <c r="AX63" s="124">
        <f t="shared" si="59"/>
        <v>0</v>
      </c>
      <c r="AY63" s="124">
        <f t="shared" si="59"/>
        <v>0</v>
      </c>
      <c r="AZ63" s="124">
        <f t="shared" si="55"/>
        <v>0</v>
      </c>
      <c r="BA63" s="81"/>
      <c r="BB63" s="50"/>
      <c r="BC63" s="50"/>
      <c r="BD63" s="50"/>
      <c r="BE63" s="50"/>
      <c r="BF63" s="50"/>
      <c r="BG63" s="50"/>
      <c r="BH63" s="50"/>
      <c r="BI63" s="50"/>
      <c r="BJ63" s="50"/>
      <c r="BK63" s="50"/>
      <c r="BL63" s="50"/>
    </row>
    <row r="64" spans="1:64" s="1" customFormat="1" ht="18" customHeight="1" x14ac:dyDescent="0.25">
      <c r="A64" s="62">
        <f t="shared" si="36"/>
        <v>47</v>
      </c>
      <c r="B64" s="41"/>
      <c r="C64" s="33"/>
      <c r="D64" s="34"/>
      <c r="E64" s="13"/>
      <c r="F64" s="38"/>
      <c r="G64" s="13"/>
      <c r="H64" s="13"/>
      <c r="I64" s="29" t="str">
        <f t="shared" si="16"/>
        <v/>
      </c>
      <c r="J64" s="47" t="str">
        <f t="shared" si="17"/>
        <v/>
      </c>
      <c r="K64" s="48" t="str">
        <f t="shared" si="18"/>
        <v/>
      </c>
      <c r="L64" s="124">
        <f t="shared" si="19"/>
        <v>0</v>
      </c>
      <c r="M64" s="124">
        <f t="shared" si="20"/>
        <v>0</v>
      </c>
      <c r="N64" s="124">
        <f t="shared" si="42"/>
        <v>0</v>
      </c>
      <c r="O64" s="124">
        <f t="shared" si="43"/>
        <v>0</v>
      </c>
      <c r="P64" s="124">
        <f t="shared" si="44"/>
        <v>0</v>
      </c>
      <c r="Q64" s="124">
        <f t="shared" si="21"/>
        <v>-1</v>
      </c>
      <c r="R64" s="124">
        <f t="shared" si="45"/>
        <v>0</v>
      </c>
      <c r="S64" s="124">
        <f t="shared" si="46"/>
        <v>0</v>
      </c>
      <c r="T64" s="124">
        <f t="shared" si="47"/>
        <v>0</v>
      </c>
      <c r="U64" s="124">
        <f t="shared" si="48"/>
        <v>0</v>
      </c>
      <c r="V64" s="125">
        <f t="shared" si="22"/>
        <v>118.75277777777778</v>
      </c>
      <c r="W64" s="125">
        <f t="shared" si="23"/>
        <v>117.33611111111111</v>
      </c>
      <c r="X64" s="126">
        <f t="shared" si="24"/>
        <v>1</v>
      </c>
      <c r="Y64" s="127">
        <f t="shared" si="49"/>
        <v>43101</v>
      </c>
      <c r="Z64" s="127">
        <f t="shared" si="50"/>
        <v>43101</v>
      </c>
      <c r="AA64" s="124">
        <f t="shared" si="25"/>
        <v>1</v>
      </c>
      <c r="AB64" s="128">
        <f t="shared" si="26"/>
        <v>43131</v>
      </c>
      <c r="AC64" s="124">
        <f t="shared" si="27"/>
        <v>1</v>
      </c>
      <c r="AD64" s="124">
        <f t="shared" si="28"/>
        <v>1</v>
      </c>
      <c r="AE64" s="127">
        <f t="shared" si="51"/>
        <v>0</v>
      </c>
      <c r="AF64" s="127">
        <f t="shared" si="52"/>
        <v>0</v>
      </c>
      <c r="AG64" s="124">
        <f t="shared" si="29"/>
        <v>1</v>
      </c>
      <c r="AH64" s="124">
        <f t="shared" si="30"/>
        <v>1</v>
      </c>
      <c r="AI64" s="124">
        <f t="shared" si="31"/>
        <v>1</v>
      </c>
      <c r="AJ64" s="124">
        <f t="shared" si="32"/>
        <v>0</v>
      </c>
      <c r="AK64" s="124">
        <f t="shared" si="33"/>
        <v>0</v>
      </c>
      <c r="AL64" s="124">
        <f t="shared" si="34"/>
        <v>0</v>
      </c>
      <c r="AM64" s="129">
        <f t="shared" si="53"/>
        <v>0</v>
      </c>
      <c r="AN64" s="129">
        <f t="shared" si="54"/>
        <v>0</v>
      </c>
      <c r="AO64" s="81"/>
      <c r="AP64" s="124">
        <f t="shared" si="59"/>
        <v>0</v>
      </c>
      <c r="AQ64" s="124">
        <f t="shared" si="59"/>
        <v>0</v>
      </c>
      <c r="AR64" s="124">
        <f t="shared" si="59"/>
        <v>0</v>
      </c>
      <c r="AS64" s="124">
        <f t="shared" si="59"/>
        <v>0</v>
      </c>
      <c r="AT64" s="124">
        <f t="shared" si="59"/>
        <v>0</v>
      </c>
      <c r="AU64" s="124">
        <f t="shared" si="59"/>
        <v>0</v>
      </c>
      <c r="AV64" s="124">
        <f t="shared" si="59"/>
        <v>0</v>
      </c>
      <c r="AW64" s="124">
        <f t="shared" si="59"/>
        <v>0</v>
      </c>
      <c r="AX64" s="124">
        <f t="shared" si="59"/>
        <v>0</v>
      </c>
      <c r="AY64" s="124">
        <f t="shared" si="59"/>
        <v>0</v>
      </c>
      <c r="AZ64" s="124">
        <f t="shared" si="55"/>
        <v>0</v>
      </c>
      <c r="BA64" s="81"/>
      <c r="BB64" s="50"/>
      <c r="BC64" s="50"/>
      <c r="BD64" s="50"/>
      <c r="BE64" s="50"/>
      <c r="BF64" s="50"/>
      <c r="BG64" s="50"/>
      <c r="BH64" s="50"/>
      <c r="BI64" s="50"/>
      <c r="BJ64" s="50"/>
      <c r="BK64" s="50"/>
      <c r="BL64" s="50"/>
    </row>
    <row r="65" spans="1:64" s="1" customFormat="1" ht="18" customHeight="1" x14ac:dyDescent="0.25">
      <c r="A65" s="62">
        <f t="shared" si="36"/>
        <v>48</v>
      </c>
      <c r="B65" s="41"/>
      <c r="C65" s="33"/>
      <c r="D65" s="34"/>
      <c r="E65" s="13"/>
      <c r="F65" s="38"/>
      <c r="G65" s="13"/>
      <c r="H65" s="13"/>
      <c r="I65" s="29" t="str">
        <f t="shared" si="16"/>
        <v/>
      </c>
      <c r="J65" s="47" t="str">
        <f t="shared" si="17"/>
        <v/>
      </c>
      <c r="K65" s="48" t="str">
        <f t="shared" si="18"/>
        <v/>
      </c>
      <c r="L65" s="124">
        <f t="shared" si="19"/>
        <v>0</v>
      </c>
      <c r="M65" s="124">
        <f t="shared" si="20"/>
        <v>0</v>
      </c>
      <c r="N65" s="124">
        <f t="shared" si="42"/>
        <v>0</v>
      </c>
      <c r="O65" s="124">
        <f t="shared" si="43"/>
        <v>0</v>
      </c>
      <c r="P65" s="124">
        <f t="shared" si="44"/>
        <v>0</v>
      </c>
      <c r="Q65" s="124">
        <f t="shared" si="21"/>
        <v>-1</v>
      </c>
      <c r="R65" s="124">
        <f t="shared" si="45"/>
        <v>0</v>
      </c>
      <c r="S65" s="124">
        <f t="shared" si="46"/>
        <v>0</v>
      </c>
      <c r="T65" s="124">
        <f t="shared" si="47"/>
        <v>0</v>
      </c>
      <c r="U65" s="124">
        <f t="shared" si="48"/>
        <v>0</v>
      </c>
      <c r="V65" s="125">
        <f t="shared" si="22"/>
        <v>118.75277777777778</v>
      </c>
      <c r="W65" s="125">
        <f t="shared" si="23"/>
        <v>117.33611111111111</v>
      </c>
      <c r="X65" s="126">
        <f t="shared" si="24"/>
        <v>1</v>
      </c>
      <c r="Y65" s="127">
        <f t="shared" si="49"/>
        <v>43101</v>
      </c>
      <c r="Z65" s="127">
        <f t="shared" si="50"/>
        <v>43101</v>
      </c>
      <c r="AA65" s="124">
        <f t="shared" si="25"/>
        <v>1</v>
      </c>
      <c r="AB65" s="128">
        <f t="shared" si="26"/>
        <v>43131</v>
      </c>
      <c r="AC65" s="124">
        <f t="shared" si="27"/>
        <v>1</v>
      </c>
      <c r="AD65" s="124">
        <f t="shared" si="28"/>
        <v>1</v>
      </c>
      <c r="AE65" s="127">
        <f t="shared" si="51"/>
        <v>0</v>
      </c>
      <c r="AF65" s="127">
        <f t="shared" si="52"/>
        <v>0</v>
      </c>
      <c r="AG65" s="124">
        <f t="shared" si="29"/>
        <v>1</v>
      </c>
      <c r="AH65" s="124">
        <f t="shared" si="30"/>
        <v>1</v>
      </c>
      <c r="AI65" s="124">
        <f t="shared" si="31"/>
        <v>1</v>
      </c>
      <c r="AJ65" s="124">
        <f t="shared" si="32"/>
        <v>0</v>
      </c>
      <c r="AK65" s="124">
        <f t="shared" si="33"/>
        <v>0</v>
      </c>
      <c r="AL65" s="124">
        <f t="shared" si="34"/>
        <v>0</v>
      </c>
      <c r="AM65" s="129">
        <f t="shared" si="53"/>
        <v>0</v>
      </c>
      <c r="AN65" s="129">
        <f t="shared" si="54"/>
        <v>0</v>
      </c>
      <c r="AO65" s="81"/>
      <c r="AP65" s="124">
        <f t="shared" si="59"/>
        <v>0</v>
      </c>
      <c r="AQ65" s="124">
        <f t="shared" si="59"/>
        <v>0</v>
      </c>
      <c r="AR65" s="124">
        <f t="shared" si="59"/>
        <v>0</v>
      </c>
      <c r="AS65" s="124">
        <f t="shared" si="59"/>
        <v>0</v>
      </c>
      <c r="AT65" s="124">
        <f t="shared" si="59"/>
        <v>0</v>
      </c>
      <c r="AU65" s="124">
        <f t="shared" si="59"/>
        <v>0</v>
      </c>
      <c r="AV65" s="124">
        <f t="shared" si="59"/>
        <v>0</v>
      </c>
      <c r="AW65" s="124">
        <f t="shared" si="59"/>
        <v>0</v>
      </c>
      <c r="AX65" s="124">
        <f t="shared" si="59"/>
        <v>0</v>
      </c>
      <c r="AY65" s="124">
        <f t="shared" si="59"/>
        <v>0</v>
      </c>
      <c r="AZ65" s="124">
        <f t="shared" si="55"/>
        <v>0</v>
      </c>
      <c r="BA65" s="81"/>
      <c r="BB65" s="50"/>
      <c r="BC65" s="50"/>
      <c r="BD65" s="50"/>
      <c r="BE65" s="50"/>
      <c r="BF65" s="50"/>
      <c r="BG65" s="50"/>
      <c r="BH65" s="50"/>
      <c r="BI65" s="50"/>
      <c r="BJ65" s="50"/>
      <c r="BK65" s="50"/>
      <c r="BL65" s="50"/>
    </row>
    <row r="66" spans="1:64" s="1" customFormat="1" ht="18" customHeight="1" x14ac:dyDescent="0.25">
      <c r="A66" s="62">
        <f t="shared" si="36"/>
        <v>49</v>
      </c>
      <c r="B66" s="41"/>
      <c r="C66" s="33"/>
      <c r="D66" s="34"/>
      <c r="E66" s="13"/>
      <c r="F66" s="38"/>
      <c r="G66" s="13"/>
      <c r="H66" s="13"/>
      <c r="I66" s="29" t="str">
        <f t="shared" si="16"/>
        <v/>
      </c>
      <c r="J66" s="47" t="str">
        <f t="shared" si="17"/>
        <v/>
      </c>
      <c r="K66" s="48" t="str">
        <f t="shared" si="18"/>
        <v/>
      </c>
      <c r="L66" s="124">
        <f t="shared" si="19"/>
        <v>0</v>
      </c>
      <c r="M66" s="124">
        <f t="shared" si="20"/>
        <v>0</v>
      </c>
      <c r="N66" s="124">
        <f t="shared" si="42"/>
        <v>0</v>
      </c>
      <c r="O66" s="124">
        <f t="shared" si="43"/>
        <v>0</v>
      </c>
      <c r="P66" s="124">
        <f t="shared" si="44"/>
        <v>0</v>
      </c>
      <c r="Q66" s="124">
        <f t="shared" si="21"/>
        <v>-1</v>
      </c>
      <c r="R66" s="124">
        <f t="shared" si="45"/>
        <v>0</v>
      </c>
      <c r="S66" s="124">
        <f t="shared" si="46"/>
        <v>0</v>
      </c>
      <c r="T66" s="124">
        <f t="shared" si="47"/>
        <v>0</v>
      </c>
      <c r="U66" s="124">
        <f t="shared" si="48"/>
        <v>0</v>
      </c>
      <c r="V66" s="125">
        <f t="shared" si="22"/>
        <v>118.75277777777778</v>
      </c>
      <c r="W66" s="125">
        <f t="shared" si="23"/>
        <v>117.33611111111111</v>
      </c>
      <c r="X66" s="126">
        <f t="shared" si="24"/>
        <v>1</v>
      </c>
      <c r="Y66" s="127">
        <f t="shared" si="49"/>
        <v>43101</v>
      </c>
      <c r="Z66" s="127">
        <f t="shared" si="50"/>
        <v>43101</v>
      </c>
      <c r="AA66" s="124">
        <f t="shared" si="25"/>
        <v>1</v>
      </c>
      <c r="AB66" s="128">
        <f t="shared" si="26"/>
        <v>43131</v>
      </c>
      <c r="AC66" s="124">
        <f t="shared" si="27"/>
        <v>1</v>
      </c>
      <c r="AD66" s="124">
        <f t="shared" si="28"/>
        <v>1</v>
      </c>
      <c r="AE66" s="127">
        <f t="shared" si="51"/>
        <v>0</v>
      </c>
      <c r="AF66" s="127">
        <f t="shared" si="52"/>
        <v>0</v>
      </c>
      <c r="AG66" s="124">
        <f t="shared" si="29"/>
        <v>1</v>
      </c>
      <c r="AH66" s="124">
        <f t="shared" si="30"/>
        <v>1</v>
      </c>
      <c r="AI66" s="124">
        <f t="shared" si="31"/>
        <v>1</v>
      </c>
      <c r="AJ66" s="124">
        <f t="shared" si="32"/>
        <v>0</v>
      </c>
      <c r="AK66" s="124">
        <f t="shared" si="33"/>
        <v>0</v>
      </c>
      <c r="AL66" s="124">
        <f t="shared" si="34"/>
        <v>0</v>
      </c>
      <c r="AM66" s="129">
        <f t="shared" si="53"/>
        <v>0</v>
      </c>
      <c r="AN66" s="129">
        <f t="shared" si="54"/>
        <v>0</v>
      </c>
      <c r="AO66" s="81"/>
      <c r="AP66" s="124">
        <f t="shared" si="59"/>
        <v>0</v>
      </c>
      <c r="AQ66" s="124">
        <f t="shared" si="59"/>
        <v>0</v>
      </c>
      <c r="AR66" s="124">
        <f t="shared" si="59"/>
        <v>0</v>
      </c>
      <c r="AS66" s="124">
        <f t="shared" si="59"/>
        <v>0</v>
      </c>
      <c r="AT66" s="124">
        <f t="shared" si="59"/>
        <v>0</v>
      </c>
      <c r="AU66" s="124">
        <f t="shared" si="59"/>
        <v>0</v>
      </c>
      <c r="AV66" s="124">
        <f t="shared" si="59"/>
        <v>0</v>
      </c>
      <c r="AW66" s="124">
        <f t="shared" si="59"/>
        <v>0</v>
      </c>
      <c r="AX66" s="124">
        <f t="shared" si="59"/>
        <v>0</v>
      </c>
      <c r="AY66" s="124">
        <f t="shared" si="59"/>
        <v>0</v>
      </c>
      <c r="AZ66" s="124">
        <f t="shared" si="55"/>
        <v>0</v>
      </c>
      <c r="BA66" s="81"/>
      <c r="BB66" s="50"/>
      <c r="BC66" s="50"/>
      <c r="BD66" s="50"/>
      <c r="BE66" s="50"/>
      <c r="BF66" s="50"/>
      <c r="BG66" s="50"/>
      <c r="BH66" s="50"/>
      <c r="BI66" s="50"/>
      <c r="BJ66" s="50"/>
      <c r="BK66" s="50"/>
      <c r="BL66" s="50"/>
    </row>
    <row r="67" spans="1:64" s="1" customFormat="1" ht="18" customHeight="1" x14ac:dyDescent="0.25">
      <c r="A67" s="62">
        <f t="shared" si="36"/>
        <v>50</v>
      </c>
      <c r="B67" s="41"/>
      <c r="C67" s="33"/>
      <c r="D67" s="34"/>
      <c r="E67" s="13"/>
      <c r="F67" s="38"/>
      <c r="G67" s="13"/>
      <c r="H67" s="13"/>
      <c r="I67" s="29" t="str">
        <f t="shared" si="16"/>
        <v/>
      </c>
      <c r="J67" s="47" t="str">
        <f t="shared" si="17"/>
        <v/>
      </c>
      <c r="K67" s="48" t="str">
        <f t="shared" si="18"/>
        <v/>
      </c>
      <c r="L67" s="124">
        <f t="shared" si="19"/>
        <v>0</v>
      </c>
      <c r="M67" s="124">
        <f t="shared" si="20"/>
        <v>0</v>
      </c>
      <c r="N67" s="124">
        <f t="shared" si="42"/>
        <v>0</v>
      </c>
      <c r="O67" s="124">
        <f t="shared" si="43"/>
        <v>0</v>
      </c>
      <c r="P67" s="124">
        <f t="shared" si="44"/>
        <v>0</v>
      </c>
      <c r="Q67" s="124">
        <f t="shared" si="21"/>
        <v>-1</v>
      </c>
      <c r="R67" s="124">
        <f t="shared" si="45"/>
        <v>0</v>
      </c>
      <c r="S67" s="124">
        <f t="shared" si="46"/>
        <v>0</v>
      </c>
      <c r="T67" s="124">
        <f t="shared" si="47"/>
        <v>0</v>
      </c>
      <c r="U67" s="124">
        <f t="shared" si="48"/>
        <v>0</v>
      </c>
      <c r="V67" s="125">
        <f t="shared" si="22"/>
        <v>118.75277777777778</v>
      </c>
      <c r="W67" s="125">
        <f t="shared" si="23"/>
        <v>117.33611111111111</v>
      </c>
      <c r="X67" s="126">
        <f t="shared" si="24"/>
        <v>1</v>
      </c>
      <c r="Y67" s="127">
        <f t="shared" si="49"/>
        <v>43101</v>
      </c>
      <c r="Z67" s="127">
        <f t="shared" si="50"/>
        <v>43101</v>
      </c>
      <c r="AA67" s="124">
        <f t="shared" si="25"/>
        <v>1</v>
      </c>
      <c r="AB67" s="128">
        <f t="shared" si="26"/>
        <v>43131</v>
      </c>
      <c r="AC67" s="124">
        <f t="shared" si="27"/>
        <v>1</v>
      </c>
      <c r="AD67" s="124">
        <f t="shared" si="28"/>
        <v>1</v>
      </c>
      <c r="AE67" s="127">
        <f t="shared" si="51"/>
        <v>0</v>
      </c>
      <c r="AF67" s="127">
        <f t="shared" si="52"/>
        <v>0</v>
      </c>
      <c r="AG67" s="124">
        <f t="shared" si="29"/>
        <v>1</v>
      </c>
      <c r="AH67" s="124">
        <f t="shared" si="30"/>
        <v>1</v>
      </c>
      <c r="AI67" s="124">
        <f t="shared" si="31"/>
        <v>1</v>
      </c>
      <c r="AJ67" s="124">
        <f t="shared" si="32"/>
        <v>0</v>
      </c>
      <c r="AK67" s="124">
        <f t="shared" si="33"/>
        <v>0</v>
      </c>
      <c r="AL67" s="124">
        <f t="shared" si="34"/>
        <v>0</v>
      </c>
      <c r="AM67" s="129">
        <f t="shared" si="53"/>
        <v>0</v>
      </c>
      <c r="AN67" s="129">
        <f t="shared" si="54"/>
        <v>0</v>
      </c>
      <c r="AO67" s="81"/>
      <c r="AP67" s="124">
        <f t="shared" si="59"/>
        <v>0</v>
      </c>
      <c r="AQ67" s="124">
        <f t="shared" si="59"/>
        <v>0</v>
      </c>
      <c r="AR67" s="124">
        <f t="shared" si="59"/>
        <v>0</v>
      </c>
      <c r="AS67" s="124">
        <f t="shared" si="59"/>
        <v>0</v>
      </c>
      <c r="AT67" s="124">
        <f t="shared" si="59"/>
        <v>0</v>
      </c>
      <c r="AU67" s="124">
        <f t="shared" si="59"/>
        <v>0</v>
      </c>
      <c r="AV67" s="124">
        <f t="shared" si="59"/>
        <v>0</v>
      </c>
      <c r="AW67" s="124">
        <f t="shared" si="59"/>
        <v>0</v>
      </c>
      <c r="AX67" s="124">
        <f t="shared" si="59"/>
        <v>0</v>
      </c>
      <c r="AY67" s="124">
        <f t="shared" si="59"/>
        <v>0</v>
      </c>
      <c r="AZ67" s="124">
        <f t="shared" si="55"/>
        <v>0</v>
      </c>
      <c r="BA67" s="81"/>
      <c r="BB67" s="50"/>
      <c r="BC67" s="50"/>
      <c r="BD67" s="50"/>
      <c r="BE67" s="50"/>
      <c r="BF67" s="50"/>
      <c r="BG67" s="50"/>
      <c r="BH67" s="50"/>
      <c r="BI67" s="50"/>
      <c r="BJ67" s="50"/>
      <c r="BK67" s="50"/>
      <c r="BL67" s="50"/>
    </row>
    <row r="68" spans="1:64" s="1" customFormat="1" ht="18" customHeight="1" x14ac:dyDescent="0.25">
      <c r="A68" s="62">
        <f t="shared" si="36"/>
        <v>51</v>
      </c>
      <c r="B68" s="41"/>
      <c r="C68" s="33"/>
      <c r="D68" s="34"/>
      <c r="E68" s="13"/>
      <c r="F68" s="38"/>
      <c r="G68" s="13"/>
      <c r="H68" s="13"/>
      <c r="I68" s="29" t="str">
        <f t="shared" si="16"/>
        <v/>
      </c>
      <c r="J68" s="47" t="str">
        <f t="shared" si="17"/>
        <v/>
      </c>
      <c r="K68" s="48" t="str">
        <f t="shared" si="18"/>
        <v/>
      </c>
      <c r="L68" s="124">
        <f t="shared" si="19"/>
        <v>0</v>
      </c>
      <c r="M68" s="124">
        <f t="shared" si="20"/>
        <v>0</v>
      </c>
      <c r="N68" s="124">
        <f t="shared" si="42"/>
        <v>0</v>
      </c>
      <c r="O68" s="124">
        <f t="shared" si="43"/>
        <v>0</v>
      </c>
      <c r="P68" s="124">
        <f t="shared" si="44"/>
        <v>0</v>
      </c>
      <c r="Q68" s="124">
        <f t="shared" si="21"/>
        <v>-1</v>
      </c>
      <c r="R68" s="124">
        <f t="shared" si="45"/>
        <v>0</v>
      </c>
      <c r="S68" s="124">
        <f t="shared" si="46"/>
        <v>0</v>
      </c>
      <c r="T68" s="124">
        <f t="shared" si="47"/>
        <v>0</v>
      </c>
      <c r="U68" s="124">
        <f t="shared" si="48"/>
        <v>0</v>
      </c>
      <c r="V68" s="125">
        <f t="shared" si="22"/>
        <v>118.75277777777778</v>
      </c>
      <c r="W68" s="125">
        <f t="shared" si="23"/>
        <v>117.33611111111111</v>
      </c>
      <c r="X68" s="126">
        <f t="shared" si="24"/>
        <v>1</v>
      </c>
      <c r="Y68" s="127">
        <f t="shared" si="49"/>
        <v>43101</v>
      </c>
      <c r="Z68" s="127">
        <f t="shared" si="50"/>
        <v>43101</v>
      </c>
      <c r="AA68" s="124">
        <f t="shared" si="25"/>
        <v>1</v>
      </c>
      <c r="AB68" s="128">
        <f t="shared" si="26"/>
        <v>43131</v>
      </c>
      <c r="AC68" s="124">
        <f t="shared" si="27"/>
        <v>1</v>
      </c>
      <c r="AD68" s="124">
        <f t="shared" si="28"/>
        <v>1</v>
      </c>
      <c r="AE68" s="127">
        <f t="shared" si="51"/>
        <v>0</v>
      </c>
      <c r="AF68" s="127">
        <f t="shared" si="52"/>
        <v>0</v>
      </c>
      <c r="AG68" s="124">
        <f t="shared" si="29"/>
        <v>1</v>
      </c>
      <c r="AH68" s="124">
        <f t="shared" si="30"/>
        <v>1</v>
      </c>
      <c r="AI68" s="124">
        <f t="shared" si="31"/>
        <v>1</v>
      </c>
      <c r="AJ68" s="124">
        <f t="shared" si="32"/>
        <v>0</v>
      </c>
      <c r="AK68" s="124">
        <f t="shared" si="33"/>
        <v>0</v>
      </c>
      <c r="AL68" s="124">
        <f t="shared" si="34"/>
        <v>0</v>
      </c>
      <c r="AM68" s="129">
        <f t="shared" si="53"/>
        <v>0</v>
      </c>
      <c r="AN68" s="129">
        <f t="shared" si="54"/>
        <v>0</v>
      </c>
      <c r="AO68" s="81"/>
      <c r="AP68" s="124">
        <f t="shared" ref="AP68:AY77" si="60">IF(AND(ISNUMBER($I68),$I68&gt;0,AP$17&gt;=$AD68,AP$17&lt;=$AI68),1,0)</f>
        <v>0</v>
      </c>
      <c r="AQ68" s="124">
        <f t="shared" si="60"/>
        <v>0</v>
      </c>
      <c r="AR68" s="124">
        <f t="shared" si="60"/>
        <v>0</v>
      </c>
      <c r="AS68" s="124">
        <f t="shared" si="60"/>
        <v>0</v>
      </c>
      <c r="AT68" s="124">
        <f t="shared" si="60"/>
        <v>0</v>
      </c>
      <c r="AU68" s="124">
        <f t="shared" si="60"/>
        <v>0</v>
      </c>
      <c r="AV68" s="124">
        <f t="shared" si="60"/>
        <v>0</v>
      </c>
      <c r="AW68" s="124">
        <f t="shared" si="60"/>
        <v>0</v>
      </c>
      <c r="AX68" s="124">
        <f t="shared" si="60"/>
        <v>0</v>
      </c>
      <c r="AY68" s="124">
        <f t="shared" si="60"/>
        <v>0</v>
      </c>
      <c r="AZ68" s="124">
        <f t="shared" si="55"/>
        <v>0</v>
      </c>
      <c r="BA68" s="81"/>
      <c r="BB68" s="50"/>
      <c r="BC68" s="50"/>
      <c r="BD68" s="50"/>
      <c r="BE68" s="50"/>
      <c r="BF68" s="50"/>
      <c r="BG68" s="50"/>
      <c r="BH68" s="50"/>
      <c r="BI68" s="50"/>
      <c r="BJ68" s="50"/>
      <c r="BK68" s="50"/>
      <c r="BL68" s="50"/>
    </row>
    <row r="69" spans="1:64" s="1" customFormat="1" ht="18" customHeight="1" x14ac:dyDescent="0.25">
      <c r="A69" s="62">
        <f t="shared" si="36"/>
        <v>52</v>
      </c>
      <c r="B69" s="41"/>
      <c r="C69" s="33"/>
      <c r="D69" s="34"/>
      <c r="E69" s="13"/>
      <c r="F69" s="38"/>
      <c r="G69" s="13"/>
      <c r="H69" s="13"/>
      <c r="I69" s="29" t="str">
        <f t="shared" si="16"/>
        <v/>
      </c>
      <c r="J69" s="47" t="str">
        <f t="shared" si="17"/>
        <v/>
      </c>
      <c r="K69" s="48" t="str">
        <f t="shared" si="18"/>
        <v/>
      </c>
      <c r="L69" s="124">
        <f t="shared" si="19"/>
        <v>0</v>
      </c>
      <c r="M69" s="124">
        <f t="shared" si="20"/>
        <v>0</v>
      </c>
      <c r="N69" s="124">
        <f t="shared" si="42"/>
        <v>0</v>
      </c>
      <c r="O69" s="124">
        <f t="shared" si="43"/>
        <v>0</v>
      </c>
      <c r="P69" s="124">
        <f t="shared" si="44"/>
        <v>0</v>
      </c>
      <c r="Q69" s="124">
        <f t="shared" si="21"/>
        <v>-1</v>
      </c>
      <c r="R69" s="124">
        <f t="shared" si="45"/>
        <v>0</v>
      </c>
      <c r="S69" s="124">
        <f t="shared" si="46"/>
        <v>0</v>
      </c>
      <c r="T69" s="124">
        <f t="shared" si="47"/>
        <v>0</v>
      </c>
      <c r="U69" s="124">
        <f t="shared" si="48"/>
        <v>0</v>
      </c>
      <c r="V69" s="125">
        <f t="shared" si="22"/>
        <v>118.75277777777778</v>
      </c>
      <c r="W69" s="125">
        <f t="shared" si="23"/>
        <v>117.33611111111111</v>
      </c>
      <c r="X69" s="126">
        <f t="shared" si="24"/>
        <v>1</v>
      </c>
      <c r="Y69" s="127">
        <f t="shared" si="49"/>
        <v>43101</v>
      </c>
      <c r="Z69" s="127">
        <f t="shared" si="50"/>
        <v>43101</v>
      </c>
      <c r="AA69" s="124">
        <f t="shared" si="25"/>
        <v>1</v>
      </c>
      <c r="AB69" s="128">
        <f t="shared" si="26"/>
        <v>43131</v>
      </c>
      <c r="AC69" s="124">
        <f t="shared" si="27"/>
        <v>1</v>
      </c>
      <c r="AD69" s="124">
        <f t="shared" si="28"/>
        <v>1</v>
      </c>
      <c r="AE69" s="127">
        <f t="shared" si="51"/>
        <v>0</v>
      </c>
      <c r="AF69" s="127">
        <f t="shared" si="52"/>
        <v>0</v>
      </c>
      <c r="AG69" s="124">
        <f t="shared" si="29"/>
        <v>1</v>
      </c>
      <c r="AH69" s="124">
        <f t="shared" si="30"/>
        <v>1</v>
      </c>
      <c r="AI69" s="124">
        <f t="shared" si="31"/>
        <v>1</v>
      </c>
      <c r="AJ69" s="124">
        <f t="shared" si="32"/>
        <v>0</v>
      </c>
      <c r="AK69" s="124">
        <f t="shared" si="33"/>
        <v>0</v>
      </c>
      <c r="AL69" s="124">
        <f t="shared" si="34"/>
        <v>0</v>
      </c>
      <c r="AM69" s="129">
        <f t="shared" si="53"/>
        <v>0</v>
      </c>
      <c r="AN69" s="129">
        <f t="shared" si="54"/>
        <v>0</v>
      </c>
      <c r="AO69" s="81"/>
      <c r="AP69" s="124">
        <f t="shared" si="60"/>
        <v>0</v>
      </c>
      <c r="AQ69" s="124">
        <f t="shared" si="60"/>
        <v>0</v>
      </c>
      <c r="AR69" s="124">
        <f t="shared" si="60"/>
        <v>0</v>
      </c>
      <c r="AS69" s="124">
        <f t="shared" si="60"/>
        <v>0</v>
      </c>
      <c r="AT69" s="124">
        <f t="shared" si="60"/>
        <v>0</v>
      </c>
      <c r="AU69" s="124">
        <f t="shared" si="60"/>
        <v>0</v>
      </c>
      <c r="AV69" s="124">
        <f t="shared" si="60"/>
        <v>0</v>
      </c>
      <c r="AW69" s="124">
        <f t="shared" si="60"/>
        <v>0</v>
      </c>
      <c r="AX69" s="124">
        <f t="shared" si="60"/>
        <v>0</v>
      </c>
      <c r="AY69" s="124">
        <f t="shared" si="60"/>
        <v>0</v>
      </c>
      <c r="AZ69" s="124">
        <f t="shared" si="55"/>
        <v>0</v>
      </c>
      <c r="BA69" s="81"/>
      <c r="BB69" s="50"/>
      <c r="BC69" s="50"/>
      <c r="BD69" s="50"/>
      <c r="BE69" s="50"/>
      <c r="BF69" s="50"/>
      <c r="BG69" s="50"/>
      <c r="BH69" s="50"/>
      <c r="BI69" s="50"/>
      <c r="BJ69" s="50"/>
      <c r="BK69" s="50"/>
      <c r="BL69" s="50"/>
    </row>
    <row r="70" spans="1:64" s="1" customFormat="1" ht="18" customHeight="1" x14ac:dyDescent="0.25">
      <c r="A70" s="62">
        <f t="shared" si="36"/>
        <v>53</v>
      </c>
      <c r="B70" s="41"/>
      <c r="C70" s="33"/>
      <c r="D70" s="34"/>
      <c r="E70" s="13"/>
      <c r="F70" s="38"/>
      <c r="G70" s="13"/>
      <c r="H70" s="13"/>
      <c r="I70" s="29" t="str">
        <f t="shared" si="16"/>
        <v/>
      </c>
      <c r="J70" s="47" t="str">
        <f t="shared" si="17"/>
        <v/>
      </c>
      <c r="K70" s="48" t="str">
        <f t="shared" si="18"/>
        <v/>
      </c>
      <c r="L70" s="124">
        <f t="shared" si="19"/>
        <v>0</v>
      </c>
      <c r="M70" s="124">
        <f t="shared" si="20"/>
        <v>0</v>
      </c>
      <c r="N70" s="124">
        <f t="shared" si="42"/>
        <v>0</v>
      </c>
      <c r="O70" s="124">
        <f t="shared" si="43"/>
        <v>0</v>
      </c>
      <c r="P70" s="124">
        <f t="shared" si="44"/>
        <v>0</v>
      </c>
      <c r="Q70" s="124">
        <f t="shared" si="21"/>
        <v>-1</v>
      </c>
      <c r="R70" s="124">
        <f t="shared" si="45"/>
        <v>0</v>
      </c>
      <c r="S70" s="124">
        <f t="shared" si="46"/>
        <v>0</v>
      </c>
      <c r="T70" s="124">
        <f t="shared" si="47"/>
        <v>0</v>
      </c>
      <c r="U70" s="124">
        <f t="shared" si="48"/>
        <v>0</v>
      </c>
      <c r="V70" s="125">
        <f t="shared" si="22"/>
        <v>118.75277777777778</v>
      </c>
      <c r="W70" s="125">
        <f t="shared" si="23"/>
        <v>117.33611111111111</v>
      </c>
      <c r="X70" s="126">
        <f t="shared" si="24"/>
        <v>1</v>
      </c>
      <c r="Y70" s="127">
        <f t="shared" si="49"/>
        <v>43101</v>
      </c>
      <c r="Z70" s="127">
        <f t="shared" si="50"/>
        <v>43101</v>
      </c>
      <c r="AA70" s="124">
        <f t="shared" si="25"/>
        <v>1</v>
      </c>
      <c r="AB70" s="128">
        <f t="shared" si="26"/>
        <v>43131</v>
      </c>
      <c r="AC70" s="124">
        <f t="shared" si="27"/>
        <v>1</v>
      </c>
      <c r="AD70" s="124">
        <f t="shared" si="28"/>
        <v>1</v>
      </c>
      <c r="AE70" s="127">
        <f t="shared" si="51"/>
        <v>0</v>
      </c>
      <c r="AF70" s="127">
        <f t="shared" si="52"/>
        <v>0</v>
      </c>
      <c r="AG70" s="124">
        <f t="shared" si="29"/>
        <v>1</v>
      </c>
      <c r="AH70" s="124">
        <f t="shared" si="30"/>
        <v>1</v>
      </c>
      <c r="AI70" s="124">
        <f t="shared" si="31"/>
        <v>1</v>
      </c>
      <c r="AJ70" s="124">
        <f t="shared" si="32"/>
        <v>0</v>
      </c>
      <c r="AK70" s="124">
        <f t="shared" si="33"/>
        <v>0</v>
      </c>
      <c r="AL70" s="124">
        <f t="shared" si="34"/>
        <v>0</v>
      </c>
      <c r="AM70" s="129">
        <f t="shared" si="53"/>
        <v>0</v>
      </c>
      <c r="AN70" s="129">
        <f t="shared" si="54"/>
        <v>0</v>
      </c>
      <c r="AO70" s="81"/>
      <c r="AP70" s="124">
        <f t="shared" si="60"/>
        <v>0</v>
      </c>
      <c r="AQ70" s="124">
        <f t="shared" si="60"/>
        <v>0</v>
      </c>
      <c r="AR70" s="124">
        <f t="shared" si="60"/>
        <v>0</v>
      </c>
      <c r="AS70" s="124">
        <f t="shared" si="60"/>
        <v>0</v>
      </c>
      <c r="AT70" s="124">
        <f t="shared" si="60"/>
        <v>0</v>
      </c>
      <c r="AU70" s="124">
        <f t="shared" si="60"/>
        <v>0</v>
      </c>
      <c r="AV70" s="124">
        <f t="shared" si="60"/>
        <v>0</v>
      </c>
      <c r="AW70" s="124">
        <f t="shared" si="60"/>
        <v>0</v>
      </c>
      <c r="AX70" s="124">
        <f t="shared" si="60"/>
        <v>0</v>
      </c>
      <c r="AY70" s="124">
        <f t="shared" si="60"/>
        <v>0</v>
      </c>
      <c r="AZ70" s="124">
        <f t="shared" si="55"/>
        <v>0</v>
      </c>
      <c r="BA70" s="81"/>
      <c r="BB70" s="50"/>
      <c r="BC70" s="50"/>
      <c r="BD70" s="50"/>
      <c r="BE70" s="50"/>
      <c r="BF70" s="50"/>
      <c r="BG70" s="50"/>
      <c r="BH70" s="50"/>
      <c r="BI70" s="50"/>
      <c r="BJ70" s="50"/>
      <c r="BK70" s="50"/>
      <c r="BL70" s="50"/>
    </row>
    <row r="71" spans="1:64" s="1" customFormat="1" ht="18" customHeight="1" x14ac:dyDescent="0.25">
      <c r="A71" s="62">
        <f t="shared" si="36"/>
        <v>54</v>
      </c>
      <c r="B71" s="41"/>
      <c r="C71" s="33"/>
      <c r="D71" s="34"/>
      <c r="E71" s="13"/>
      <c r="F71" s="38"/>
      <c r="G71" s="13"/>
      <c r="H71" s="13"/>
      <c r="I71" s="29" t="str">
        <f t="shared" si="16"/>
        <v/>
      </c>
      <c r="J71" s="47" t="str">
        <f t="shared" si="17"/>
        <v/>
      </c>
      <c r="K71" s="48" t="str">
        <f t="shared" si="18"/>
        <v/>
      </c>
      <c r="L71" s="124">
        <f t="shared" si="19"/>
        <v>0</v>
      </c>
      <c r="M71" s="124">
        <f t="shared" si="20"/>
        <v>0</v>
      </c>
      <c r="N71" s="124">
        <f t="shared" si="42"/>
        <v>0</v>
      </c>
      <c r="O71" s="124">
        <f t="shared" si="43"/>
        <v>0</v>
      </c>
      <c r="P71" s="124">
        <f t="shared" si="44"/>
        <v>0</v>
      </c>
      <c r="Q71" s="124">
        <f t="shared" si="21"/>
        <v>-1</v>
      </c>
      <c r="R71" s="124">
        <f t="shared" si="45"/>
        <v>0</v>
      </c>
      <c r="S71" s="124">
        <f t="shared" si="46"/>
        <v>0</v>
      </c>
      <c r="T71" s="124">
        <f t="shared" si="47"/>
        <v>0</v>
      </c>
      <c r="U71" s="124">
        <f t="shared" si="48"/>
        <v>0</v>
      </c>
      <c r="V71" s="125">
        <f t="shared" si="22"/>
        <v>118.75277777777778</v>
      </c>
      <c r="W71" s="125">
        <f t="shared" si="23"/>
        <v>117.33611111111111</v>
      </c>
      <c r="X71" s="126">
        <f t="shared" si="24"/>
        <v>1</v>
      </c>
      <c r="Y71" s="127">
        <f t="shared" si="49"/>
        <v>43101</v>
      </c>
      <c r="Z71" s="127">
        <f t="shared" si="50"/>
        <v>43101</v>
      </c>
      <c r="AA71" s="124">
        <f t="shared" si="25"/>
        <v>1</v>
      </c>
      <c r="AB71" s="128">
        <f t="shared" si="26"/>
        <v>43131</v>
      </c>
      <c r="AC71" s="124">
        <f t="shared" si="27"/>
        <v>1</v>
      </c>
      <c r="AD71" s="124">
        <f t="shared" si="28"/>
        <v>1</v>
      </c>
      <c r="AE71" s="127">
        <f t="shared" si="51"/>
        <v>0</v>
      </c>
      <c r="AF71" s="127">
        <f t="shared" si="52"/>
        <v>0</v>
      </c>
      <c r="AG71" s="124">
        <f t="shared" si="29"/>
        <v>1</v>
      </c>
      <c r="AH71" s="124">
        <f t="shared" si="30"/>
        <v>1</v>
      </c>
      <c r="AI71" s="124">
        <f t="shared" si="31"/>
        <v>1</v>
      </c>
      <c r="AJ71" s="124">
        <f t="shared" si="32"/>
        <v>0</v>
      </c>
      <c r="AK71" s="124">
        <f t="shared" si="33"/>
        <v>0</v>
      </c>
      <c r="AL71" s="124">
        <f t="shared" si="34"/>
        <v>0</v>
      </c>
      <c r="AM71" s="129">
        <f t="shared" si="53"/>
        <v>0</v>
      </c>
      <c r="AN71" s="129">
        <f t="shared" si="54"/>
        <v>0</v>
      </c>
      <c r="AO71" s="81"/>
      <c r="AP71" s="124">
        <f t="shared" si="60"/>
        <v>0</v>
      </c>
      <c r="AQ71" s="124">
        <f t="shared" si="60"/>
        <v>0</v>
      </c>
      <c r="AR71" s="124">
        <f t="shared" si="60"/>
        <v>0</v>
      </c>
      <c r="AS71" s="124">
        <f t="shared" si="60"/>
        <v>0</v>
      </c>
      <c r="AT71" s="124">
        <f t="shared" si="60"/>
        <v>0</v>
      </c>
      <c r="AU71" s="124">
        <f t="shared" si="60"/>
        <v>0</v>
      </c>
      <c r="AV71" s="124">
        <f t="shared" si="60"/>
        <v>0</v>
      </c>
      <c r="AW71" s="124">
        <f t="shared" si="60"/>
        <v>0</v>
      </c>
      <c r="AX71" s="124">
        <f t="shared" si="60"/>
        <v>0</v>
      </c>
      <c r="AY71" s="124">
        <f t="shared" si="60"/>
        <v>0</v>
      </c>
      <c r="AZ71" s="124">
        <f t="shared" si="55"/>
        <v>0</v>
      </c>
      <c r="BA71" s="81"/>
      <c r="BB71" s="50"/>
      <c r="BC71" s="50"/>
      <c r="BD71" s="50"/>
      <c r="BE71" s="50"/>
      <c r="BF71" s="50"/>
      <c r="BG71" s="50"/>
      <c r="BH71" s="50"/>
      <c r="BI71" s="50"/>
      <c r="BJ71" s="50"/>
      <c r="BK71" s="50"/>
      <c r="BL71" s="50"/>
    </row>
    <row r="72" spans="1:64" s="1" customFormat="1" ht="18" customHeight="1" x14ac:dyDescent="0.25">
      <c r="A72" s="62">
        <f t="shared" si="36"/>
        <v>55</v>
      </c>
      <c r="B72" s="41"/>
      <c r="C72" s="33"/>
      <c r="D72" s="34"/>
      <c r="E72" s="13"/>
      <c r="F72" s="38"/>
      <c r="G72" s="13"/>
      <c r="H72" s="13"/>
      <c r="I72" s="29" t="str">
        <f t="shared" si="16"/>
        <v/>
      </c>
      <c r="J72" s="47" t="str">
        <f t="shared" si="17"/>
        <v/>
      </c>
      <c r="K72" s="48" t="str">
        <f t="shared" si="18"/>
        <v/>
      </c>
      <c r="L72" s="124">
        <f t="shared" si="19"/>
        <v>0</v>
      </c>
      <c r="M72" s="124">
        <f t="shared" si="20"/>
        <v>0</v>
      </c>
      <c r="N72" s="124">
        <f t="shared" si="42"/>
        <v>0</v>
      </c>
      <c r="O72" s="124">
        <f t="shared" si="43"/>
        <v>0</v>
      </c>
      <c r="P72" s="124">
        <f t="shared" si="44"/>
        <v>0</v>
      </c>
      <c r="Q72" s="124">
        <f t="shared" si="21"/>
        <v>-1</v>
      </c>
      <c r="R72" s="124">
        <f t="shared" si="45"/>
        <v>0</v>
      </c>
      <c r="S72" s="124">
        <f t="shared" si="46"/>
        <v>0</v>
      </c>
      <c r="T72" s="124">
        <f t="shared" si="47"/>
        <v>0</v>
      </c>
      <c r="U72" s="124">
        <f t="shared" si="48"/>
        <v>0</v>
      </c>
      <c r="V72" s="125">
        <f t="shared" si="22"/>
        <v>118.75277777777778</v>
      </c>
      <c r="W72" s="125">
        <f t="shared" si="23"/>
        <v>117.33611111111111</v>
      </c>
      <c r="X72" s="126">
        <f t="shared" si="24"/>
        <v>1</v>
      </c>
      <c r="Y72" s="127">
        <f t="shared" si="49"/>
        <v>43101</v>
      </c>
      <c r="Z72" s="127">
        <f t="shared" si="50"/>
        <v>43101</v>
      </c>
      <c r="AA72" s="124">
        <f t="shared" si="25"/>
        <v>1</v>
      </c>
      <c r="AB72" s="128">
        <f t="shared" si="26"/>
        <v>43131</v>
      </c>
      <c r="AC72" s="124">
        <f t="shared" si="27"/>
        <v>1</v>
      </c>
      <c r="AD72" s="124">
        <f t="shared" si="28"/>
        <v>1</v>
      </c>
      <c r="AE72" s="127">
        <f t="shared" si="51"/>
        <v>0</v>
      </c>
      <c r="AF72" s="127">
        <f t="shared" si="52"/>
        <v>0</v>
      </c>
      <c r="AG72" s="124">
        <f t="shared" si="29"/>
        <v>1</v>
      </c>
      <c r="AH72" s="124">
        <f t="shared" si="30"/>
        <v>1</v>
      </c>
      <c r="AI72" s="124">
        <f t="shared" si="31"/>
        <v>1</v>
      </c>
      <c r="AJ72" s="124">
        <f t="shared" si="32"/>
        <v>0</v>
      </c>
      <c r="AK72" s="124">
        <f t="shared" si="33"/>
        <v>0</v>
      </c>
      <c r="AL72" s="124">
        <f t="shared" si="34"/>
        <v>0</v>
      </c>
      <c r="AM72" s="129">
        <f t="shared" si="53"/>
        <v>0</v>
      </c>
      <c r="AN72" s="129">
        <f t="shared" si="54"/>
        <v>0</v>
      </c>
      <c r="AO72" s="81"/>
      <c r="AP72" s="124">
        <f t="shared" si="60"/>
        <v>0</v>
      </c>
      <c r="AQ72" s="124">
        <f t="shared" si="60"/>
        <v>0</v>
      </c>
      <c r="AR72" s="124">
        <f t="shared" si="60"/>
        <v>0</v>
      </c>
      <c r="AS72" s="124">
        <f t="shared" si="60"/>
        <v>0</v>
      </c>
      <c r="AT72" s="124">
        <f t="shared" si="60"/>
        <v>0</v>
      </c>
      <c r="AU72" s="124">
        <f t="shared" si="60"/>
        <v>0</v>
      </c>
      <c r="AV72" s="124">
        <f t="shared" si="60"/>
        <v>0</v>
      </c>
      <c r="AW72" s="124">
        <f t="shared" si="60"/>
        <v>0</v>
      </c>
      <c r="AX72" s="124">
        <f t="shared" si="60"/>
        <v>0</v>
      </c>
      <c r="AY72" s="124">
        <f t="shared" si="60"/>
        <v>0</v>
      </c>
      <c r="AZ72" s="124">
        <f t="shared" si="55"/>
        <v>0</v>
      </c>
      <c r="BA72" s="81"/>
      <c r="BB72" s="50"/>
      <c r="BC72" s="50"/>
      <c r="BD72" s="50"/>
      <c r="BE72" s="50"/>
      <c r="BF72" s="50"/>
      <c r="BG72" s="50"/>
      <c r="BH72" s="50"/>
      <c r="BI72" s="50"/>
      <c r="BJ72" s="50"/>
      <c r="BK72" s="50"/>
      <c r="BL72" s="50"/>
    </row>
    <row r="73" spans="1:64" s="1" customFormat="1" ht="18" customHeight="1" x14ac:dyDescent="0.25">
      <c r="A73" s="62">
        <f t="shared" si="36"/>
        <v>56</v>
      </c>
      <c r="B73" s="41"/>
      <c r="C73" s="33"/>
      <c r="D73" s="34"/>
      <c r="E73" s="13"/>
      <c r="F73" s="38"/>
      <c r="G73" s="13"/>
      <c r="H73" s="13"/>
      <c r="I73" s="29" t="str">
        <f t="shared" si="16"/>
        <v/>
      </c>
      <c r="J73" s="47" t="str">
        <f t="shared" si="17"/>
        <v/>
      </c>
      <c r="K73" s="48" t="str">
        <f t="shared" si="18"/>
        <v/>
      </c>
      <c r="L73" s="124">
        <f t="shared" si="19"/>
        <v>0</v>
      </c>
      <c r="M73" s="124">
        <f t="shared" si="20"/>
        <v>0</v>
      </c>
      <c r="N73" s="124">
        <f t="shared" si="42"/>
        <v>0</v>
      </c>
      <c r="O73" s="124">
        <f t="shared" si="43"/>
        <v>0</v>
      </c>
      <c r="P73" s="124">
        <f t="shared" si="44"/>
        <v>0</v>
      </c>
      <c r="Q73" s="124">
        <f t="shared" si="21"/>
        <v>-1</v>
      </c>
      <c r="R73" s="124">
        <f t="shared" si="45"/>
        <v>0</v>
      </c>
      <c r="S73" s="124">
        <f t="shared" si="46"/>
        <v>0</v>
      </c>
      <c r="T73" s="124">
        <f t="shared" si="47"/>
        <v>0</v>
      </c>
      <c r="U73" s="124">
        <f t="shared" si="48"/>
        <v>0</v>
      </c>
      <c r="V73" s="125">
        <f t="shared" si="22"/>
        <v>118.75277777777778</v>
      </c>
      <c r="W73" s="125">
        <f t="shared" si="23"/>
        <v>117.33611111111111</v>
      </c>
      <c r="X73" s="126">
        <f t="shared" si="24"/>
        <v>1</v>
      </c>
      <c r="Y73" s="127">
        <f t="shared" si="49"/>
        <v>43101</v>
      </c>
      <c r="Z73" s="127">
        <f t="shared" si="50"/>
        <v>43101</v>
      </c>
      <c r="AA73" s="124">
        <f t="shared" si="25"/>
        <v>1</v>
      </c>
      <c r="AB73" s="128">
        <f t="shared" si="26"/>
        <v>43131</v>
      </c>
      <c r="AC73" s="124">
        <f t="shared" si="27"/>
        <v>1</v>
      </c>
      <c r="AD73" s="124">
        <f t="shared" si="28"/>
        <v>1</v>
      </c>
      <c r="AE73" s="127">
        <f t="shared" si="51"/>
        <v>0</v>
      </c>
      <c r="AF73" s="127">
        <f t="shared" si="52"/>
        <v>0</v>
      </c>
      <c r="AG73" s="124">
        <f t="shared" si="29"/>
        <v>1</v>
      </c>
      <c r="AH73" s="124">
        <f t="shared" si="30"/>
        <v>1</v>
      </c>
      <c r="AI73" s="124">
        <f t="shared" si="31"/>
        <v>1</v>
      </c>
      <c r="AJ73" s="124">
        <f t="shared" si="32"/>
        <v>0</v>
      </c>
      <c r="AK73" s="124">
        <f t="shared" si="33"/>
        <v>0</v>
      </c>
      <c r="AL73" s="124">
        <f t="shared" si="34"/>
        <v>0</v>
      </c>
      <c r="AM73" s="129">
        <f t="shared" si="53"/>
        <v>0</v>
      </c>
      <c r="AN73" s="129">
        <f t="shared" si="54"/>
        <v>0</v>
      </c>
      <c r="AO73" s="81"/>
      <c r="AP73" s="124">
        <f t="shared" si="60"/>
        <v>0</v>
      </c>
      <c r="AQ73" s="124">
        <f t="shared" si="60"/>
        <v>0</v>
      </c>
      <c r="AR73" s="124">
        <f t="shared" si="60"/>
        <v>0</v>
      </c>
      <c r="AS73" s="124">
        <f t="shared" si="60"/>
        <v>0</v>
      </c>
      <c r="AT73" s="124">
        <f t="shared" si="60"/>
        <v>0</v>
      </c>
      <c r="AU73" s="124">
        <f t="shared" si="60"/>
        <v>0</v>
      </c>
      <c r="AV73" s="124">
        <f t="shared" si="60"/>
        <v>0</v>
      </c>
      <c r="AW73" s="124">
        <f t="shared" si="60"/>
        <v>0</v>
      </c>
      <c r="AX73" s="124">
        <f t="shared" si="60"/>
        <v>0</v>
      </c>
      <c r="AY73" s="124">
        <f t="shared" si="60"/>
        <v>0</v>
      </c>
      <c r="AZ73" s="124">
        <f t="shared" si="55"/>
        <v>0</v>
      </c>
      <c r="BA73" s="81"/>
      <c r="BB73" s="50"/>
      <c r="BC73" s="50"/>
      <c r="BD73" s="50"/>
      <c r="BE73" s="50"/>
      <c r="BF73" s="50"/>
      <c r="BG73" s="50"/>
      <c r="BH73" s="50"/>
      <c r="BI73" s="50"/>
      <c r="BJ73" s="50"/>
      <c r="BK73" s="50"/>
      <c r="BL73" s="50"/>
    </row>
    <row r="74" spans="1:64" s="1" customFormat="1" ht="18" customHeight="1" x14ac:dyDescent="0.25">
      <c r="A74" s="62">
        <f t="shared" si="36"/>
        <v>57</v>
      </c>
      <c r="B74" s="41"/>
      <c r="C74" s="33"/>
      <c r="D74" s="34"/>
      <c r="E74" s="13"/>
      <c r="F74" s="38"/>
      <c r="G74" s="13"/>
      <c r="H74" s="13"/>
      <c r="I74" s="29" t="str">
        <f t="shared" si="16"/>
        <v/>
      </c>
      <c r="J74" s="47" t="str">
        <f t="shared" si="17"/>
        <v/>
      </c>
      <c r="K74" s="48" t="str">
        <f t="shared" si="18"/>
        <v/>
      </c>
      <c r="L74" s="124">
        <f t="shared" si="19"/>
        <v>0</v>
      </c>
      <c r="M74" s="124">
        <f t="shared" si="20"/>
        <v>0</v>
      </c>
      <c r="N74" s="124">
        <f t="shared" si="42"/>
        <v>0</v>
      </c>
      <c r="O74" s="124">
        <f t="shared" si="43"/>
        <v>0</v>
      </c>
      <c r="P74" s="124">
        <f t="shared" si="44"/>
        <v>0</v>
      </c>
      <c r="Q74" s="124">
        <f t="shared" si="21"/>
        <v>-1</v>
      </c>
      <c r="R74" s="124">
        <f t="shared" si="45"/>
        <v>0</v>
      </c>
      <c r="S74" s="124">
        <f t="shared" si="46"/>
        <v>0</v>
      </c>
      <c r="T74" s="124">
        <f t="shared" si="47"/>
        <v>0</v>
      </c>
      <c r="U74" s="124">
        <f t="shared" si="48"/>
        <v>0</v>
      </c>
      <c r="V74" s="125">
        <f t="shared" si="22"/>
        <v>118.75277777777778</v>
      </c>
      <c r="W74" s="125">
        <f t="shared" si="23"/>
        <v>117.33611111111111</v>
      </c>
      <c r="X74" s="126">
        <f t="shared" si="24"/>
        <v>1</v>
      </c>
      <c r="Y74" s="127">
        <f t="shared" si="49"/>
        <v>43101</v>
      </c>
      <c r="Z74" s="127">
        <f t="shared" si="50"/>
        <v>43101</v>
      </c>
      <c r="AA74" s="124">
        <f t="shared" si="25"/>
        <v>1</v>
      </c>
      <c r="AB74" s="128">
        <f t="shared" si="26"/>
        <v>43131</v>
      </c>
      <c r="AC74" s="124">
        <f t="shared" si="27"/>
        <v>1</v>
      </c>
      <c r="AD74" s="124">
        <f t="shared" si="28"/>
        <v>1</v>
      </c>
      <c r="AE74" s="127">
        <f t="shared" si="51"/>
        <v>0</v>
      </c>
      <c r="AF74" s="127">
        <f t="shared" si="52"/>
        <v>0</v>
      </c>
      <c r="AG74" s="124">
        <f t="shared" si="29"/>
        <v>1</v>
      </c>
      <c r="AH74" s="124">
        <f t="shared" si="30"/>
        <v>1</v>
      </c>
      <c r="AI74" s="124">
        <f t="shared" si="31"/>
        <v>1</v>
      </c>
      <c r="AJ74" s="124">
        <f t="shared" si="32"/>
        <v>0</v>
      </c>
      <c r="AK74" s="124">
        <f t="shared" si="33"/>
        <v>0</v>
      </c>
      <c r="AL74" s="124">
        <f t="shared" si="34"/>
        <v>0</v>
      </c>
      <c r="AM74" s="129">
        <f t="shared" si="53"/>
        <v>0</v>
      </c>
      <c r="AN74" s="129">
        <f t="shared" si="54"/>
        <v>0</v>
      </c>
      <c r="AO74" s="81"/>
      <c r="AP74" s="124">
        <f t="shared" si="60"/>
        <v>0</v>
      </c>
      <c r="AQ74" s="124">
        <f t="shared" si="60"/>
        <v>0</v>
      </c>
      <c r="AR74" s="124">
        <f t="shared" si="60"/>
        <v>0</v>
      </c>
      <c r="AS74" s="124">
        <f t="shared" si="60"/>
        <v>0</v>
      </c>
      <c r="AT74" s="124">
        <f t="shared" si="60"/>
        <v>0</v>
      </c>
      <c r="AU74" s="124">
        <f t="shared" si="60"/>
        <v>0</v>
      </c>
      <c r="AV74" s="124">
        <f t="shared" si="60"/>
        <v>0</v>
      </c>
      <c r="AW74" s="124">
        <f t="shared" si="60"/>
        <v>0</v>
      </c>
      <c r="AX74" s="124">
        <f t="shared" si="60"/>
        <v>0</v>
      </c>
      <c r="AY74" s="124">
        <f t="shared" si="60"/>
        <v>0</v>
      </c>
      <c r="AZ74" s="124">
        <f t="shared" si="55"/>
        <v>0</v>
      </c>
      <c r="BA74" s="81"/>
      <c r="BB74" s="50"/>
      <c r="BC74" s="50"/>
      <c r="BD74" s="50"/>
      <c r="BE74" s="50"/>
      <c r="BF74" s="50"/>
      <c r="BG74" s="50"/>
      <c r="BH74" s="50"/>
      <c r="BI74" s="50"/>
      <c r="BJ74" s="50"/>
      <c r="BK74" s="50"/>
      <c r="BL74" s="50"/>
    </row>
    <row r="75" spans="1:64" s="1" customFormat="1" ht="18" customHeight="1" x14ac:dyDescent="0.25">
      <c r="A75" s="62">
        <f t="shared" si="36"/>
        <v>58</v>
      </c>
      <c r="B75" s="41"/>
      <c r="C75" s="33"/>
      <c r="D75" s="34"/>
      <c r="E75" s="13"/>
      <c r="F75" s="38"/>
      <c r="G75" s="13"/>
      <c r="H75" s="13"/>
      <c r="I75" s="29" t="str">
        <f t="shared" si="16"/>
        <v/>
      </c>
      <c r="J75" s="47" t="str">
        <f t="shared" si="17"/>
        <v/>
      </c>
      <c r="K75" s="48" t="str">
        <f t="shared" si="18"/>
        <v/>
      </c>
      <c r="L75" s="124">
        <f t="shared" si="19"/>
        <v>0</v>
      </c>
      <c r="M75" s="124">
        <f t="shared" si="20"/>
        <v>0</v>
      </c>
      <c r="N75" s="124">
        <f t="shared" si="42"/>
        <v>0</v>
      </c>
      <c r="O75" s="124">
        <f t="shared" si="43"/>
        <v>0</v>
      </c>
      <c r="P75" s="124">
        <f t="shared" si="44"/>
        <v>0</v>
      </c>
      <c r="Q75" s="124">
        <f t="shared" si="21"/>
        <v>-1</v>
      </c>
      <c r="R75" s="124">
        <f t="shared" si="45"/>
        <v>0</v>
      </c>
      <c r="S75" s="124">
        <f t="shared" si="46"/>
        <v>0</v>
      </c>
      <c r="T75" s="124">
        <f t="shared" si="47"/>
        <v>0</v>
      </c>
      <c r="U75" s="124">
        <f t="shared" si="48"/>
        <v>0</v>
      </c>
      <c r="V75" s="125">
        <f t="shared" si="22"/>
        <v>118.75277777777778</v>
      </c>
      <c r="W75" s="125">
        <f t="shared" si="23"/>
        <v>117.33611111111111</v>
      </c>
      <c r="X75" s="126">
        <f t="shared" si="24"/>
        <v>1</v>
      </c>
      <c r="Y75" s="127">
        <f t="shared" si="49"/>
        <v>43101</v>
      </c>
      <c r="Z75" s="127">
        <f t="shared" si="50"/>
        <v>43101</v>
      </c>
      <c r="AA75" s="124">
        <f t="shared" si="25"/>
        <v>1</v>
      </c>
      <c r="AB75" s="128">
        <f t="shared" si="26"/>
        <v>43131</v>
      </c>
      <c r="AC75" s="124">
        <f t="shared" si="27"/>
        <v>1</v>
      </c>
      <c r="AD75" s="124">
        <f t="shared" si="28"/>
        <v>1</v>
      </c>
      <c r="AE75" s="127">
        <f t="shared" si="51"/>
        <v>0</v>
      </c>
      <c r="AF75" s="127">
        <f t="shared" si="52"/>
        <v>0</v>
      </c>
      <c r="AG75" s="124">
        <f t="shared" si="29"/>
        <v>1</v>
      </c>
      <c r="AH75" s="124">
        <f t="shared" si="30"/>
        <v>1</v>
      </c>
      <c r="AI75" s="124">
        <f t="shared" si="31"/>
        <v>1</v>
      </c>
      <c r="AJ75" s="124">
        <f t="shared" si="32"/>
        <v>0</v>
      </c>
      <c r="AK75" s="124">
        <f t="shared" si="33"/>
        <v>0</v>
      </c>
      <c r="AL75" s="124">
        <f t="shared" si="34"/>
        <v>0</v>
      </c>
      <c r="AM75" s="129">
        <f t="shared" si="53"/>
        <v>0</v>
      </c>
      <c r="AN75" s="129">
        <f t="shared" si="54"/>
        <v>0</v>
      </c>
      <c r="AO75" s="81"/>
      <c r="AP75" s="124">
        <f t="shared" si="60"/>
        <v>0</v>
      </c>
      <c r="AQ75" s="124">
        <f t="shared" si="60"/>
        <v>0</v>
      </c>
      <c r="AR75" s="124">
        <f t="shared" si="60"/>
        <v>0</v>
      </c>
      <c r="AS75" s="124">
        <f t="shared" si="60"/>
        <v>0</v>
      </c>
      <c r="AT75" s="124">
        <f t="shared" si="60"/>
        <v>0</v>
      </c>
      <c r="AU75" s="124">
        <f t="shared" si="60"/>
        <v>0</v>
      </c>
      <c r="AV75" s="124">
        <f t="shared" si="60"/>
        <v>0</v>
      </c>
      <c r="AW75" s="124">
        <f t="shared" si="60"/>
        <v>0</v>
      </c>
      <c r="AX75" s="124">
        <f t="shared" si="60"/>
        <v>0</v>
      </c>
      <c r="AY75" s="124">
        <f t="shared" si="60"/>
        <v>0</v>
      </c>
      <c r="AZ75" s="124">
        <f t="shared" si="55"/>
        <v>0</v>
      </c>
      <c r="BA75" s="81"/>
      <c r="BB75" s="50"/>
      <c r="BC75" s="50"/>
      <c r="BD75" s="50"/>
      <c r="BE75" s="50"/>
      <c r="BF75" s="50"/>
      <c r="BG75" s="50"/>
      <c r="BH75" s="50"/>
      <c r="BI75" s="50"/>
      <c r="BJ75" s="50"/>
      <c r="BK75" s="50"/>
      <c r="BL75" s="50"/>
    </row>
    <row r="76" spans="1:64" s="1" customFormat="1" ht="18" customHeight="1" x14ac:dyDescent="0.25">
      <c r="A76" s="62">
        <f t="shared" si="36"/>
        <v>59</v>
      </c>
      <c r="B76" s="41"/>
      <c r="C76" s="33"/>
      <c r="D76" s="34"/>
      <c r="E76" s="13"/>
      <c r="F76" s="38"/>
      <c r="G76" s="13"/>
      <c r="H76" s="13"/>
      <c r="I76" s="29" t="str">
        <f t="shared" si="16"/>
        <v/>
      </c>
      <c r="J76" s="47" t="str">
        <f t="shared" si="17"/>
        <v/>
      </c>
      <c r="K76" s="48" t="str">
        <f t="shared" si="18"/>
        <v/>
      </c>
      <c r="L76" s="124">
        <f t="shared" si="19"/>
        <v>0</v>
      </c>
      <c r="M76" s="124">
        <f t="shared" si="20"/>
        <v>0</v>
      </c>
      <c r="N76" s="124">
        <f t="shared" si="42"/>
        <v>0</v>
      </c>
      <c r="O76" s="124">
        <f t="shared" si="43"/>
        <v>0</v>
      </c>
      <c r="P76" s="124">
        <f t="shared" si="44"/>
        <v>0</v>
      </c>
      <c r="Q76" s="124">
        <f t="shared" si="21"/>
        <v>-1</v>
      </c>
      <c r="R76" s="124">
        <f t="shared" si="45"/>
        <v>0</v>
      </c>
      <c r="S76" s="124">
        <f t="shared" si="46"/>
        <v>0</v>
      </c>
      <c r="T76" s="124">
        <f t="shared" si="47"/>
        <v>0</v>
      </c>
      <c r="U76" s="124">
        <f t="shared" si="48"/>
        <v>0</v>
      </c>
      <c r="V76" s="125">
        <f t="shared" si="22"/>
        <v>118.75277777777778</v>
      </c>
      <c r="W76" s="125">
        <f t="shared" si="23"/>
        <v>117.33611111111111</v>
      </c>
      <c r="X76" s="126">
        <f t="shared" si="24"/>
        <v>1</v>
      </c>
      <c r="Y76" s="127">
        <f t="shared" si="49"/>
        <v>43101</v>
      </c>
      <c r="Z76" s="127">
        <f t="shared" si="50"/>
        <v>43101</v>
      </c>
      <c r="AA76" s="124">
        <f t="shared" si="25"/>
        <v>1</v>
      </c>
      <c r="AB76" s="128">
        <f t="shared" si="26"/>
        <v>43131</v>
      </c>
      <c r="AC76" s="124">
        <f t="shared" si="27"/>
        <v>1</v>
      </c>
      <c r="AD76" s="124">
        <f t="shared" si="28"/>
        <v>1</v>
      </c>
      <c r="AE76" s="127">
        <f t="shared" si="51"/>
        <v>0</v>
      </c>
      <c r="AF76" s="127">
        <f t="shared" si="52"/>
        <v>0</v>
      </c>
      <c r="AG76" s="124">
        <f t="shared" si="29"/>
        <v>1</v>
      </c>
      <c r="AH76" s="124">
        <f t="shared" si="30"/>
        <v>1</v>
      </c>
      <c r="AI76" s="124">
        <f t="shared" si="31"/>
        <v>1</v>
      </c>
      <c r="AJ76" s="124">
        <f t="shared" si="32"/>
        <v>0</v>
      </c>
      <c r="AK76" s="124">
        <f t="shared" si="33"/>
        <v>0</v>
      </c>
      <c r="AL76" s="124">
        <f t="shared" si="34"/>
        <v>0</v>
      </c>
      <c r="AM76" s="129">
        <f t="shared" si="53"/>
        <v>0</v>
      </c>
      <c r="AN76" s="129">
        <f t="shared" si="54"/>
        <v>0</v>
      </c>
      <c r="AO76" s="81"/>
      <c r="AP76" s="124">
        <f t="shared" si="60"/>
        <v>0</v>
      </c>
      <c r="AQ76" s="124">
        <f t="shared" si="60"/>
        <v>0</v>
      </c>
      <c r="AR76" s="124">
        <f t="shared" si="60"/>
        <v>0</v>
      </c>
      <c r="AS76" s="124">
        <f t="shared" si="60"/>
        <v>0</v>
      </c>
      <c r="AT76" s="124">
        <f t="shared" si="60"/>
        <v>0</v>
      </c>
      <c r="AU76" s="124">
        <f t="shared" si="60"/>
        <v>0</v>
      </c>
      <c r="AV76" s="124">
        <f t="shared" si="60"/>
        <v>0</v>
      </c>
      <c r="AW76" s="124">
        <f t="shared" si="60"/>
        <v>0</v>
      </c>
      <c r="AX76" s="124">
        <f t="shared" si="60"/>
        <v>0</v>
      </c>
      <c r="AY76" s="124">
        <f t="shared" si="60"/>
        <v>0</v>
      </c>
      <c r="AZ76" s="124">
        <f t="shared" si="55"/>
        <v>0</v>
      </c>
      <c r="BA76" s="81"/>
      <c r="BB76" s="50"/>
      <c r="BC76" s="50"/>
      <c r="BD76" s="50"/>
      <c r="BE76" s="50"/>
      <c r="BF76" s="50"/>
      <c r="BG76" s="50"/>
      <c r="BH76" s="50"/>
      <c r="BI76" s="50"/>
      <c r="BJ76" s="50"/>
      <c r="BK76" s="50"/>
      <c r="BL76" s="50"/>
    </row>
    <row r="77" spans="1:64" s="1" customFormat="1" ht="18" customHeight="1" x14ac:dyDescent="0.25">
      <c r="A77" s="62">
        <f t="shared" si="36"/>
        <v>60</v>
      </c>
      <c r="B77" s="41"/>
      <c r="C77" s="33"/>
      <c r="D77" s="34"/>
      <c r="E77" s="13"/>
      <c r="F77" s="38"/>
      <c r="G77" s="13"/>
      <c r="H77" s="13"/>
      <c r="I77" s="29" t="str">
        <f t="shared" si="16"/>
        <v/>
      </c>
      <c r="J77" s="47" t="str">
        <f t="shared" si="17"/>
        <v/>
      </c>
      <c r="K77" s="48" t="str">
        <f t="shared" si="18"/>
        <v/>
      </c>
      <c r="L77" s="124">
        <f t="shared" si="19"/>
        <v>0</v>
      </c>
      <c r="M77" s="124">
        <f t="shared" si="20"/>
        <v>0</v>
      </c>
      <c r="N77" s="124">
        <f t="shared" si="42"/>
        <v>0</v>
      </c>
      <c r="O77" s="124">
        <f t="shared" si="43"/>
        <v>0</v>
      </c>
      <c r="P77" s="124">
        <f t="shared" si="44"/>
        <v>0</v>
      </c>
      <c r="Q77" s="124">
        <f t="shared" si="21"/>
        <v>-1</v>
      </c>
      <c r="R77" s="124">
        <f t="shared" si="45"/>
        <v>0</v>
      </c>
      <c r="S77" s="124">
        <f t="shared" si="46"/>
        <v>0</v>
      </c>
      <c r="T77" s="124">
        <f t="shared" si="47"/>
        <v>0</v>
      </c>
      <c r="U77" s="124">
        <f t="shared" si="48"/>
        <v>0</v>
      </c>
      <c r="V77" s="125">
        <f t="shared" si="22"/>
        <v>118.75277777777778</v>
      </c>
      <c r="W77" s="125">
        <f t="shared" si="23"/>
        <v>117.33611111111111</v>
      </c>
      <c r="X77" s="126">
        <f t="shared" si="24"/>
        <v>1</v>
      </c>
      <c r="Y77" s="127">
        <f t="shared" si="49"/>
        <v>43101</v>
      </c>
      <c r="Z77" s="127">
        <f t="shared" si="50"/>
        <v>43101</v>
      </c>
      <c r="AA77" s="124">
        <f t="shared" si="25"/>
        <v>1</v>
      </c>
      <c r="AB77" s="128">
        <f t="shared" si="26"/>
        <v>43131</v>
      </c>
      <c r="AC77" s="124">
        <f t="shared" si="27"/>
        <v>1</v>
      </c>
      <c r="AD77" s="124">
        <f t="shared" si="28"/>
        <v>1</v>
      </c>
      <c r="AE77" s="127">
        <f t="shared" si="51"/>
        <v>0</v>
      </c>
      <c r="AF77" s="127">
        <f t="shared" si="52"/>
        <v>0</v>
      </c>
      <c r="AG77" s="124">
        <f t="shared" si="29"/>
        <v>1</v>
      </c>
      <c r="AH77" s="124">
        <f t="shared" si="30"/>
        <v>1</v>
      </c>
      <c r="AI77" s="124">
        <f t="shared" si="31"/>
        <v>1</v>
      </c>
      <c r="AJ77" s="124">
        <f t="shared" si="32"/>
        <v>0</v>
      </c>
      <c r="AK77" s="124">
        <f t="shared" si="33"/>
        <v>0</v>
      </c>
      <c r="AL77" s="124">
        <f t="shared" si="34"/>
        <v>0</v>
      </c>
      <c r="AM77" s="129">
        <f t="shared" si="53"/>
        <v>0</v>
      </c>
      <c r="AN77" s="129">
        <f t="shared" si="54"/>
        <v>0</v>
      </c>
      <c r="AO77" s="81"/>
      <c r="AP77" s="124">
        <f t="shared" si="60"/>
        <v>0</v>
      </c>
      <c r="AQ77" s="124">
        <f t="shared" si="60"/>
        <v>0</v>
      </c>
      <c r="AR77" s="124">
        <f t="shared" si="60"/>
        <v>0</v>
      </c>
      <c r="AS77" s="124">
        <f t="shared" si="60"/>
        <v>0</v>
      </c>
      <c r="AT77" s="124">
        <f t="shared" si="60"/>
        <v>0</v>
      </c>
      <c r="AU77" s="124">
        <f t="shared" si="60"/>
        <v>0</v>
      </c>
      <c r="AV77" s="124">
        <f t="shared" si="60"/>
        <v>0</v>
      </c>
      <c r="AW77" s="124">
        <f t="shared" si="60"/>
        <v>0</v>
      </c>
      <c r="AX77" s="124">
        <f t="shared" si="60"/>
        <v>0</v>
      </c>
      <c r="AY77" s="124">
        <f t="shared" si="60"/>
        <v>0</v>
      </c>
      <c r="AZ77" s="124">
        <f t="shared" si="55"/>
        <v>0</v>
      </c>
      <c r="BA77" s="81"/>
      <c r="BB77" s="50"/>
      <c r="BC77" s="50"/>
      <c r="BD77" s="50"/>
      <c r="BE77" s="50"/>
      <c r="BF77" s="50"/>
      <c r="BG77" s="50"/>
      <c r="BH77" s="50"/>
      <c r="BI77" s="50"/>
      <c r="BJ77" s="50"/>
      <c r="BK77" s="50"/>
      <c r="BL77" s="50"/>
    </row>
    <row r="78" spans="1:64" s="1" customFormat="1" ht="18" customHeight="1" x14ac:dyDescent="0.25">
      <c r="A78" s="62">
        <f t="shared" si="36"/>
        <v>61</v>
      </c>
      <c r="B78" s="41"/>
      <c r="C78" s="33"/>
      <c r="D78" s="34"/>
      <c r="E78" s="13"/>
      <c r="F78" s="38"/>
      <c r="G78" s="13"/>
      <c r="H78" s="13"/>
      <c r="I78" s="29" t="str">
        <f t="shared" si="16"/>
        <v/>
      </c>
      <c r="J78" s="47" t="str">
        <f t="shared" si="17"/>
        <v/>
      </c>
      <c r="K78" s="48" t="str">
        <f t="shared" si="18"/>
        <v/>
      </c>
      <c r="L78" s="124">
        <f t="shared" si="19"/>
        <v>0</v>
      </c>
      <c r="M78" s="124">
        <f t="shared" si="20"/>
        <v>0</v>
      </c>
      <c r="N78" s="124">
        <f t="shared" si="42"/>
        <v>0</v>
      </c>
      <c r="O78" s="124">
        <f t="shared" si="43"/>
        <v>0</v>
      </c>
      <c r="P78" s="124">
        <f t="shared" si="44"/>
        <v>0</v>
      </c>
      <c r="Q78" s="124">
        <f t="shared" si="21"/>
        <v>-1</v>
      </c>
      <c r="R78" s="124">
        <f t="shared" si="45"/>
        <v>0</v>
      </c>
      <c r="S78" s="124">
        <f t="shared" si="46"/>
        <v>0</v>
      </c>
      <c r="T78" s="124">
        <f t="shared" si="47"/>
        <v>0</v>
      </c>
      <c r="U78" s="124">
        <f t="shared" si="48"/>
        <v>0</v>
      </c>
      <c r="V78" s="125">
        <f t="shared" si="22"/>
        <v>118.75277777777778</v>
      </c>
      <c r="W78" s="125">
        <f t="shared" si="23"/>
        <v>117.33611111111111</v>
      </c>
      <c r="X78" s="126">
        <f t="shared" si="24"/>
        <v>1</v>
      </c>
      <c r="Y78" s="127">
        <f t="shared" si="49"/>
        <v>43101</v>
      </c>
      <c r="Z78" s="127">
        <f t="shared" si="50"/>
        <v>43101</v>
      </c>
      <c r="AA78" s="124">
        <f t="shared" si="25"/>
        <v>1</v>
      </c>
      <c r="AB78" s="128">
        <f t="shared" si="26"/>
        <v>43131</v>
      </c>
      <c r="AC78" s="124">
        <f t="shared" si="27"/>
        <v>1</v>
      </c>
      <c r="AD78" s="124">
        <f t="shared" si="28"/>
        <v>1</v>
      </c>
      <c r="AE78" s="127">
        <f t="shared" si="51"/>
        <v>0</v>
      </c>
      <c r="AF78" s="127">
        <f t="shared" si="52"/>
        <v>0</v>
      </c>
      <c r="AG78" s="124">
        <f t="shared" si="29"/>
        <v>1</v>
      </c>
      <c r="AH78" s="124">
        <f t="shared" si="30"/>
        <v>1</v>
      </c>
      <c r="AI78" s="124">
        <f t="shared" si="31"/>
        <v>1</v>
      </c>
      <c r="AJ78" s="124">
        <f t="shared" si="32"/>
        <v>0</v>
      </c>
      <c r="AK78" s="124">
        <f t="shared" si="33"/>
        <v>0</v>
      </c>
      <c r="AL78" s="124">
        <f t="shared" si="34"/>
        <v>0</v>
      </c>
      <c r="AM78" s="129">
        <f t="shared" si="53"/>
        <v>0</v>
      </c>
      <c r="AN78" s="129">
        <f t="shared" si="54"/>
        <v>0</v>
      </c>
      <c r="AO78" s="81"/>
      <c r="AP78" s="124">
        <f t="shared" ref="AP78:AY87" si="61">IF(AND(ISNUMBER($I78),$I78&gt;0,AP$17&gt;=$AD78,AP$17&lt;=$AI78),1,0)</f>
        <v>0</v>
      </c>
      <c r="AQ78" s="124">
        <f t="shared" si="61"/>
        <v>0</v>
      </c>
      <c r="AR78" s="124">
        <f t="shared" si="61"/>
        <v>0</v>
      </c>
      <c r="AS78" s="124">
        <f t="shared" si="61"/>
        <v>0</v>
      </c>
      <c r="AT78" s="124">
        <f t="shared" si="61"/>
        <v>0</v>
      </c>
      <c r="AU78" s="124">
        <f t="shared" si="61"/>
        <v>0</v>
      </c>
      <c r="AV78" s="124">
        <f t="shared" si="61"/>
        <v>0</v>
      </c>
      <c r="AW78" s="124">
        <f t="shared" si="61"/>
        <v>0</v>
      </c>
      <c r="AX78" s="124">
        <f t="shared" si="61"/>
        <v>0</v>
      </c>
      <c r="AY78" s="124">
        <f t="shared" si="61"/>
        <v>0</v>
      </c>
      <c r="AZ78" s="124">
        <f t="shared" si="55"/>
        <v>0</v>
      </c>
      <c r="BA78" s="81"/>
      <c r="BB78" s="50"/>
      <c r="BC78" s="50"/>
      <c r="BD78" s="50"/>
      <c r="BE78" s="50"/>
      <c r="BF78" s="50"/>
      <c r="BG78" s="50"/>
      <c r="BH78" s="50"/>
      <c r="BI78" s="50"/>
      <c r="BJ78" s="50"/>
      <c r="BK78" s="50"/>
      <c r="BL78" s="50"/>
    </row>
    <row r="79" spans="1:64" s="1" customFormat="1" ht="18" customHeight="1" x14ac:dyDescent="0.25">
      <c r="A79" s="62">
        <f t="shared" si="36"/>
        <v>62</v>
      </c>
      <c r="B79" s="41"/>
      <c r="C79" s="33"/>
      <c r="D79" s="34"/>
      <c r="E79" s="13"/>
      <c r="F79" s="38"/>
      <c r="G79" s="13"/>
      <c r="H79" s="13"/>
      <c r="I79" s="29" t="str">
        <f t="shared" si="16"/>
        <v/>
      </c>
      <c r="J79" s="47" t="str">
        <f t="shared" si="17"/>
        <v/>
      </c>
      <c r="K79" s="48" t="str">
        <f t="shared" si="18"/>
        <v/>
      </c>
      <c r="L79" s="124">
        <f t="shared" si="19"/>
        <v>0</v>
      </c>
      <c r="M79" s="124">
        <f t="shared" si="20"/>
        <v>0</v>
      </c>
      <c r="N79" s="124">
        <f t="shared" si="42"/>
        <v>0</v>
      </c>
      <c r="O79" s="124">
        <f t="shared" si="43"/>
        <v>0</v>
      </c>
      <c r="P79" s="124">
        <f t="shared" si="44"/>
        <v>0</v>
      </c>
      <c r="Q79" s="124">
        <f t="shared" si="21"/>
        <v>-1</v>
      </c>
      <c r="R79" s="124">
        <f t="shared" si="45"/>
        <v>0</v>
      </c>
      <c r="S79" s="124">
        <f t="shared" si="46"/>
        <v>0</v>
      </c>
      <c r="T79" s="124">
        <f t="shared" si="47"/>
        <v>0</v>
      </c>
      <c r="U79" s="124">
        <f t="shared" si="48"/>
        <v>0</v>
      </c>
      <c r="V79" s="125">
        <f t="shared" si="22"/>
        <v>118.75277777777778</v>
      </c>
      <c r="W79" s="125">
        <f t="shared" si="23"/>
        <v>117.33611111111111</v>
      </c>
      <c r="X79" s="126">
        <f t="shared" si="24"/>
        <v>1</v>
      </c>
      <c r="Y79" s="127">
        <f t="shared" si="49"/>
        <v>43101</v>
      </c>
      <c r="Z79" s="127">
        <f t="shared" si="50"/>
        <v>43101</v>
      </c>
      <c r="AA79" s="124">
        <f t="shared" si="25"/>
        <v>1</v>
      </c>
      <c r="AB79" s="128">
        <f t="shared" si="26"/>
        <v>43131</v>
      </c>
      <c r="AC79" s="124">
        <f t="shared" si="27"/>
        <v>1</v>
      </c>
      <c r="AD79" s="124">
        <f t="shared" si="28"/>
        <v>1</v>
      </c>
      <c r="AE79" s="127">
        <f t="shared" si="51"/>
        <v>0</v>
      </c>
      <c r="AF79" s="127">
        <f t="shared" si="52"/>
        <v>0</v>
      </c>
      <c r="AG79" s="124">
        <f t="shared" si="29"/>
        <v>1</v>
      </c>
      <c r="AH79" s="124">
        <f t="shared" si="30"/>
        <v>1</v>
      </c>
      <c r="AI79" s="124">
        <f t="shared" si="31"/>
        <v>1</v>
      </c>
      <c r="AJ79" s="124">
        <f t="shared" si="32"/>
        <v>0</v>
      </c>
      <c r="AK79" s="124">
        <f t="shared" si="33"/>
        <v>0</v>
      </c>
      <c r="AL79" s="124">
        <f t="shared" si="34"/>
        <v>0</v>
      </c>
      <c r="AM79" s="129">
        <f t="shared" si="53"/>
        <v>0</v>
      </c>
      <c r="AN79" s="129">
        <f t="shared" si="54"/>
        <v>0</v>
      </c>
      <c r="AO79" s="81"/>
      <c r="AP79" s="124">
        <f t="shared" si="61"/>
        <v>0</v>
      </c>
      <c r="AQ79" s="124">
        <f t="shared" si="61"/>
        <v>0</v>
      </c>
      <c r="AR79" s="124">
        <f t="shared" si="61"/>
        <v>0</v>
      </c>
      <c r="AS79" s="124">
        <f t="shared" si="61"/>
        <v>0</v>
      </c>
      <c r="AT79" s="124">
        <f t="shared" si="61"/>
        <v>0</v>
      </c>
      <c r="AU79" s="124">
        <f t="shared" si="61"/>
        <v>0</v>
      </c>
      <c r="AV79" s="124">
        <f t="shared" si="61"/>
        <v>0</v>
      </c>
      <c r="AW79" s="124">
        <f t="shared" si="61"/>
        <v>0</v>
      </c>
      <c r="AX79" s="124">
        <f t="shared" si="61"/>
        <v>0</v>
      </c>
      <c r="AY79" s="124">
        <f t="shared" si="61"/>
        <v>0</v>
      </c>
      <c r="AZ79" s="124">
        <f t="shared" si="55"/>
        <v>0</v>
      </c>
      <c r="BA79" s="81"/>
      <c r="BB79" s="50"/>
      <c r="BC79" s="50"/>
      <c r="BD79" s="50"/>
      <c r="BE79" s="50"/>
      <c r="BF79" s="50"/>
      <c r="BG79" s="50"/>
      <c r="BH79" s="50"/>
      <c r="BI79" s="50"/>
      <c r="BJ79" s="50"/>
      <c r="BK79" s="50"/>
      <c r="BL79" s="50"/>
    </row>
    <row r="80" spans="1:64" s="1" customFormat="1" ht="18" customHeight="1" x14ac:dyDescent="0.25">
      <c r="A80" s="62">
        <f t="shared" si="36"/>
        <v>63</v>
      </c>
      <c r="B80" s="41"/>
      <c r="C80" s="33"/>
      <c r="D80" s="34"/>
      <c r="E80" s="13"/>
      <c r="F80" s="38"/>
      <c r="G80" s="13"/>
      <c r="H80" s="13"/>
      <c r="I80" s="29" t="str">
        <f t="shared" si="16"/>
        <v/>
      </c>
      <c r="J80" s="47" t="str">
        <f t="shared" si="17"/>
        <v/>
      </c>
      <c r="K80" s="48" t="str">
        <f t="shared" si="18"/>
        <v/>
      </c>
      <c r="L80" s="124">
        <f t="shared" si="19"/>
        <v>0</v>
      </c>
      <c r="M80" s="124">
        <f t="shared" si="20"/>
        <v>0</v>
      </c>
      <c r="N80" s="124">
        <f t="shared" si="42"/>
        <v>0</v>
      </c>
      <c r="O80" s="124">
        <f t="shared" si="43"/>
        <v>0</v>
      </c>
      <c r="P80" s="124">
        <f t="shared" si="44"/>
        <v>0</v>
      </c>
      <c r="Q80" s="124">
        <f t="shared" si="21"/>
        <v>-1</v>
      </c>
      <c r="R80" s="124">
        <f t="shared" si="45"/>
        <v>0</v>
      </c>
      <c r="S80" s="124">
        <f t="shared" si="46"/>
        <v>0</v>
      </c>
      <c r="T80" s="124">
        <f t="shared" si="47"/>
        <v>0</v>
      </c>
      <c r="U80" s="124">
        <f t="shared" si="48"/>
        <v>0</v>
      </c>
      <c r="V80" s="125">
        <f t="shared" si="22"/>
        <v>118.75277777777778</v>
      </c>
      <c r="W80" s="125">
        <f t="shared" si="23"/>
        <v>117.33611111111111</v>
      </c>
      <c r="X80" s="126">
        <f t="shared" si="24"/>
        <v>1</v>
      </c>
      <c r="Y80" s="127">
        <f t="shared" si="49"/>
        <v>43101</v>
      </c>
      <c r="Z80" s="127">
        <f t="shared" si="50"/>
        <v>43101</v>
      </c>
      <c r="AA80" s="124">
        <f t="shared" si="25"/>
        <v>1</v>
      </c>
      <c r="AB80" s="128">
        <f t="shared" si="26"/>
        <v>43131</v>
      </c>
      <c r="AC80" s="124">
        <f t="shared" si="27"/>
        <v>1</v>
      </c>
      <c r="AD80" s="124">
        <f t="shared" si="28"/>
        <v>1</v>
      </c>
      <c r="AE80" s="127">
        <f t="shared" si="51"/>
        <v>0</v>
      </c>
      <c r="AF80" s="127">
        <f t="shared" si="52"/>
        <v>0</v>
      </c>
      <c r="AG80" s="124">
        <f t="shared" si="29"/>
        <v>1</v>
      </c>
      <c r="AH80" s="124">
        <f t="shared" si="30"/>
        <v>1</v>
      </c>
      <c r="AI80" s="124">
        <f t="shared" si="31"/>
        <v>1</v>
      </c>
      <c r="AJ80" s="124">
        <f t="shared" si="32"/>
        <v>0</v>
      </c>
      <c r="AK80" s="124">
        <f t="shared" si="33"/>
        <v>0</v>
      </c>
      <c r="AL80" s="124">
        <f t="shared" si="34"/>
        <v>0</v>
      </c>
      <c r="AM80" s="129">
        <f t="shared" si="53"/>
        <v>0</v>
      </c>
      <c r="AN80" s="129">
        <f t="shared" si="54"/>
        <v>0</v>
      </c>
      <c r="AO80" s="81"/>
      <c r="AP80" s="124">
        <f t="shared" si="61"/>
        <v>0</v>
      </c>
      <c r="AQ80" s="124">
        <f t="shared" si="61"/>
        <v>0</v>
      </c>
      <c r="AR80" s="124">
        <f t="shared" si="61"/>
        <v>0</v>
      </c>
      <c r="AS80" s="124">
        <f t="shared" si="61"/>
        <v>0</v>
      </c>
      <c r="AT80" s="124">
        <f t="shared" si="61"/>
        <v>0</v>
      </c>
      <c r="AU80" s="124">
        <f t="shared" si="61"/>
        <v>0</v>
      </c>
      <c r="AV80" s="124">
        <f t="shared" si="61"/>
        <v>0</v>
      </c>
      <c r="AW80" s="124">
        <f t="shared" si="61"/>
        <v>0</v>
      </c>
      <c r="AX80" s="124">
        <f t="shared" si="61"/>
        <v>0</v>
      </c>
      <c r="AY80" s="124">
        <f t="shared" si="61"/>
        <v>0</v>
      </c>
      <c r="AZ80" s="124">
        <f t="shared" si="55"/>
        <v>0</v>
      </c>
      <c r="BA80" s="81"/>
      <c r="BB80" s="50"/>
      <c r="BC80" s="50"/>
      <c r="BD80" s="50"/>
      <c r="BE80" s="50"/>
      <c r="BF80" s="50"/>
      <c r="BG80" s="50"/>
      <c r="BH80" s="50"/>
      <c r="BI80" s="50"/>
      <c r="BJ80" s="50"/>
      <c r="BK80" s="50"/>
      <c r="BL80" s="50"/>
    </row>
    <row r="81" spans="1:64" s="1" customFormat="1" ht="18" customHeight="1" x14ac:dyDescent="0.25">
      <c r="A81" s="62">
        <f t="shared" si="36"/>
        <v>64</v>
      </c>
      <c r="B81" s="41"/>
      <c r="C81" s="33"/>
      <c r="D81" s="34"/>
      <c r="E81" s="13"/>
      <c r="F81" s="38"/>
      <c r="G81" s="13"/>
      <c r="H81" s="13"/>
      <c r="I81" s="29" t="str">
        <f t="shared" si="16"/>
        <v/>
      </c>
      <c r="J81" s="47" t="str">
        <f t="shared" si="17"/>
        <v/>
      </c>
      <c r="K81" s="48" t="str">
        <f t="shared" si="18"/>
        <v/>
      </c>
      <c r="L81" s="124">
        <f t="shared" si="19"/>
        <v>0</v>
      </c>
      <c r="M81" s="124">
        <f t="shared" si="20"/>
        <v>0</v>
      </c>
      <c r="N81" s="124">
        <f t="shared" si="42"/>
        <v>0</v>
      </c>
      <c r="O81" s="124">
        <f t="shared" si="43"/>
        <v>0</v>
      </c>
      <c r="P81" s="124">
        <f t="shared" si="44"/>
        <v>0</v>
      </c>
      <c r="Q81" s="124">
        <f t="shared" si="21"/>
        <v>-1</v>
      </c>
      <c r="R81" s="124">
        <f t="shared" si="45"/>
        <v>0</v>
      </c>
      <c r="S81" s="124">
        <f t="shared" si="46"/>
        <v>0</v>
      </c>
      <c r="T81" s="124">
        <f t="shared" si="47"/>
        <v>0</v>
      </c>
      <c r="U81" s="124">
        <f t="shared" si="48"/>
        <v>0</v>
      </c>
      <c r="V81" s="125">
        <f t="shared" si="22"/>
        <v>118.75277777777778</v>
      </c>
      <c r="W81" s="125">
        <f t="shared" si="23"/>
        <v>117.33611111111111</v>
      </c>
      <c r="X81" s="126">
        <f t="shared" si="24"/>
        <v>1</v>
      </c>
      <c r="Y81" s="127">
        <f t="shared" si="49"/>
        <v>43101</v>
      </c>
      <c r="Z81" s="127">
        <f t="shared" si="50"/>
        <v>43101</v>
      </c>
      <c r="AA81" s="124">
        <f t="shared" si="25"/>
        <v>1</v>
      </c>
      <c r="AB81" s="128">
        <f t="shared" si="26"/>
        <v>43131</v>
      </c>
      <c r="AC81" s="124">
        <f t="shared" si="27"/>
        <v>1</v>
      </c>
      <c r="AD81" s="124">
        <f t="shared" si="28"/>
        <v>1</v>
      </c>
      <c r="AE81" s="127">
        <f t="shared" si="51"/>
        <v>0</v>
      </c>
      <c r="AF81" s="127">
        <f t="shared" si="52"/>
        <v>0</v>
      </c>
      <c r="AG81" s="124">
        <f t="shared" si="29"/>
        <v>1</v>
      </c>
      <c r="AH81" s="124">
        <f t="shared" si="30"/>
        <v>1</v>
      </c>
      <c r="AI81" s="124">
        <f t="shared" si="31"/>
        <v>1</v>
      </c>
      <c r="AJ81" s="124">
        <f t="shared" si="32"/>
        <v>0</v>
      </c>
      <c r="AK81" s="124">
        <f t="shared" si="33"/>
        <v>0</v>
      </c>
      <c r="AL81" s="124">
        <f t="shared" si="34"/>
        <v>0</v>
      </c>
      <c r="AM81" s="129">
        <f t="shared" si="53"/>
        <v>0</v>
      </c>
      <c r="AN81" s="129">
        <f t="shared" si="54"/>
        <v>0</v>
      </c>
      <c r="AO81" s="81"/>
      <c r="AP81" s="124">
        <f t="shared" si="61"/>
        <v>0</v>
      </c>
      <c r="AQ81" s="124">
        <f t="shared" si="61"/>
        <v>0</v>
      </c>
      <c r="AR81" s="124">
        <f t="shared" si="61"/>
        <v>0</v>
      </c>
      <c r="AS81" s="124">
        <f t="shared" si="61"/>
        <v>0</v>
      </c>
      <c r="AT81" s="124">
        <f t="shared" si="61"/>
        <v>0</v>
      </c>
      <c r="AU81" s="124">
        <f t="shared" si="61"/>
        <v>0</v>
      </c>
      <c r="AV81" s="124">
        <f t="shared" si="61"/>
        <v>0</v>
      </c>
      <c r="AW81" s="124">
        <f t="shared" si="61"/>
        <v>0</v>
      </c>
      <c r="AX81" s="124">
        <f t="shared" si="61"/>
        <v>0</v>
      </c>
      <c r="AY81" s="124">
        <f t="shared" si="61"/>
        <v>0</v>
      </c>
      <c r="AZ81" s="124">
        <f t="shared" si="55"/>
        <v>0</v>
      </c>
      <c r="BA81" s="81"/>
      <c r="BB81" s="50"/>
      <c r="BC81" s="50"/>
      <c r="BD81" s="50"/>
      <c r="BE81" s="50"/>
      <c r="BF81" s="50"/>
      <c r="BG81" s="50"/>
      <c r="BH81" s="50"/>
      <c r="BI81" s="50"/>
      <c r="BJ81" s="50"/>
      <c r="BK81" s="50"/>
      <c r="BL81" s="50"/>
    </row>
    <row r="82" spans="1:64" s="1" customFormat="1" ht="18" customHeight="1" x14ac:dyDescent="0.25">
      <c r="A82" s="62">
        <f t="shared" si="36"/>
        <v>65</v>
      </c>
      <c r="B82" s="41"/>
      <c r="C82" s="33"/>
      <c r="D82" s="34"/>
      <c r="E82" s="13"/>
      <c r="F82" s="38"/>
      <c r="G82" s="13"/>
      <c r="H82" s="13"/>
      <c r="I82" s="29" t="str">
        <f t="shared" si="16"/>
        <v/>
      </c>
      <c r="J82" s="47" t="str">
        <f t="shared" si="17"/>
        <v/>
      </c>
      <c r="K82" s="48" t="str">
        <f t="shared" si="18"/>
        <v/>
      </c>
      <c r="L82" s="124">
        <f t="shared" si="19"/>
        <v>0</v>
      </c>
      <c r="M82" s="124">
        <f t="shared" si="20"/>
        <v>0</v>
      </c>
      <c r="N82" s="124">
        <f t="shared" ref="N82:N113" si="62">IF(LEN(B82)=0,0,1)</f>
        <v>0</v>
      </c>
      <c r="O82" s="124">
        <f t="shared" ref="O82:O113" si="63">IF(OR(LEN(C82)=0, LEN(D82)=0),0,1)</f>
        <v>0</v>
      </c>
      <c r="P82" s="124">
        <f t="shared" ref="P82:P113" si="64">IF(LEN(E82)=0,0,1)</f>
        <v>0</v>
      </c>
      <c r="Q82" s="124">
        <f t="shared" si="21"/>
        <v>-1</v>
      </c>
      <c r="R82" s="124">
        <f t="shared" ref="R82:R113" si="65">IF(LEN(F82)=0,0,IF(OR(F82="Logé en appartement", F82="Logé en centre d'accueil collectif"),1,-1))</f>
        <v>0</v>
      </c>
      <c r="S82" s="124">
        <f t="shared" ref="S82:S113" si="66">IF(LEN(G82)=0,0,IF(YEAR(G82)&gt;$A$10,-1,1))</f>
        <v>0</v>
      </c>
      <c r="T82" s="124">
        <f t="shared" ref="T82:T113" si="67">IF(LEN(H82)=0,0,IF(YEAR(H82)&lt;$A$10,-1,1))</f>
        <v>0</v>
      </c>
      <c r="U82" s="124">
        <f t="shared" ref="U82:U113" si="68">IF(AND(S82=1,T82=1),IF(G82-H82&gt;0,-1,1),IF(OR(S82=-1,T82=-1),-1,0))</f>
        <v>0</v>
      </c>
      <c r="V82" s="125">
        <f t="shared" si="22"/>
        <v>118.75277777777778</v>
      </c>
      <c r="W82" s="125">
        <f t="shared" si="23"/>
        <v>117.33611111111111</v>
      </c>
      <c r="X82" s="126">
        <f t="shared" si="24"/>
        <v>1</v>
      </c>
      <c r="Y82" s="127">
        <f t="shared" ref="Y82:Y113" si="69">IF(YEAR(G82)&lt;$A$10,L$3,G82)</f>
        <v>43101</v>
      </c>
      <c r="Z82" s="127">
        <f t="shared" ref="Z82:Z113" si="70">IF(AND(Y82-M$3&gt;=0,Y82-O$3&lt;0),O$3,Y82)</f>
        <v>43101</v>
      </c>
      <c r="AA82" s="124">
        <f t="shared" si="25"/>
        <v>1</v>
      </c>
      <c r="AB82" s="128">
        <f t="shared" si="26"/>
        <v>43131</v>
      </c>
      <c r="AC82" s="124">
        <f t="shared" si="27"/>
        <v>1</v>
      </c>
      <c r="AD82" s="124">
        <f t="shared" si="28"/>
        <v>1</v>
      </c>
      <c r="AE82" s="127">
        <f t="shared" ref="AE82:AE113" si="71">IF(YEAR(H82)&gt;$A$10,Q$3,H82)</f>
        <v>0</v>
      </c>
      <c r="AF82" s="127">
        <f t="shared" ref="AF82:AF113" si="72">IF(AND(AE82-N$3&gt;0,AE82-P$3&lt;0),N$3,AE82)</f>
        <v>0</v>
      </c>
      <c r="AG82" s="124">
        <f t="shared" si="29"/>
        <v>1</v>
      </c>
      <c r="AH82" s="124">
        <f t="shared" si="30"/>
        <v>1</v>
      </c>
      <c r="AI82" s="124">
        <f t="shared" si="31"/>
        <v>1</v>
      </c>
      <c r="AJ82" s="124">
        <f t="shared" si="32"/>
        <v>0</v>
      </c>
      <c r="AK82" s="124">
        <f t="shared" si="33"/>
        <v>0</v>
      </c>
      <c r="AL82" s="124">
        <f t="shared" si="34"/>
        <v>0</v>
      </c>
      <c r="AM82" s="129">
        <f t="shared" ref="AM82:AM113" si="73">G82</f>
        <v>0</v>
      </c>
      <c r="AN82" s="129">
        <f t="shared" ref="AN82:AN113" si="74">H82</f>
        <v>0</v>
      </c>
      <c r="AO82" s="81"/>
      <c r="AP82" s="124">
        <f t="shared" si="61"/>
        <v>0</v>
      </c>
      <c r="AQ82" s="124">
        <f t="shared" si="61"/>
        <v>0</v>
      </c>
      <c r="AR82" s="124">
        <f t="shared" si="61"/>
        <v>0</v>
      </c>
      <c r="AS82" s="124">
        <f t="shared" si="61"/>
        <v>0</v>
      </c>
      <c r="AT82" s="124">
        <f t="shared" si="61"/>
        <v>0</v>
      </c>
      <c r="AU82" s="124">
        <f t="shared" si="61"/>
        <v>0</v>
      </c>
      <c r="AV82" s="124">
        <f t="shared" si="61"/>
        <v>0</v>
      </c>
      <c r="AW82" s="124">
        <f t="shared" si="61"/>
        <v>0</v>
      </c>
      <c r="AX82" s="124">
        <f t="shared" si="61"/>
        <v>0</v>
      </c>
      <c r="AY82" s="124">
        <f t="shared" si="61"/>
        <v>0</v>
      </c>
      <c r="AZ82" s="124">
        <f t="shared" ref="AZ82:AZ113" si="75">SUM(AP82:AY82)</f>
        <v>0</v>
      </c>
      <c r="BA82" s="81"/>
      <c r="BB82" s="50"/>
      <c r="BC82" s="50"/>
      <c r="BD82" s="50"/>
      <c r="BE82" s="50"/>
      <c r="BF82" s="50"/>
      <c r="BG82" s="50"/>
      <c r="BH82" s="50"/>
      <c r="BI82" s="50"/>
      <c r="BJ82" s="50"/>
      <c r="BK82" s="50"/>
      <c r="BL82" s="50"/>
    </row>
    <row r="83" spans="1:64" s="1" customFormat="1" ht="18" customHeight="1" x14ac:dyDescent="0.25">
      <c r="A83" s="62">
        <f t="shared" si="36"/>
        <v>66</v>
      </c>
      <c r="B83" s="41"/>
      <c r="C83" s="33"/>
      <c r="D83" s="34"/>
      <c r="E83" s="13"/>
      <c r="F83" s="38"/>
      <c r="G83" s="13"/>
      <c r="H83" s="13"/>
      <c r="I83" s="29" t="str">
        <f t="shared" ref="I83:I146" si="76">IF(M83=0,"",IF(M83=-1,IF(S83=-1,"date début KO",IF(T83=-1,"date fin KO","entrée &gt; sortie")),IF(M83=1,IF(L83=1,IF(X83&lt;=15,"nbre jours &lt;=15",AL83),IF(L83=0,"données manquantes",IF(Q83=-1,"âge KO","donnée(s) KO"))))))</f>
        <v/>
      </c>
      <c r="J83" s="47" t="str">
        <f t="shared" ref="J83:J146" si="77">IF(S83=-1,"date début KO",IF(S83=0,"",IF(AND(AD83=9,AI83=6),"vac. été",TEXT("1/"&amp;AD83,"mmm"))))</f>
        <v/>
      </c>
      <c r="K83" s="48" t="str">
        <f t="shared" ref="K83:K146" si="78">IF(T83=-1,"date fin KO",IF(S83=0,"",IF(AND(AD83=9,AI83=6),"vac. été",TEXT("1/"&amp;AI83,"mmm"))))</f>
        <v/>
      </c>
      <c r="L83" s="124">
        <f t="shared" ref="L83:L146" si="79">IF(N83*O83*P83*Q83*R83*S83*T83*U83=0,0,IF(AND(N83=1,O83=1,P83=1,Q83=1,R83=1,S83=1,T83=1,U83=1),1,-1))</f>
        <v>0</v>
      </c>
      <c r="M83" s="124">
        <f t="shared" ref="M83:M146" si="80">IF(S83*T83*U83=0,0,IF(AND(S83=1,T83=1,U83=1),1,-1))</f>
        <v>0</v>
      </c>
      <c r="N83" s="124">
        <f t="shared" si="62"/>
        <v>0</v>
      </c>
      <c r="O83" s="124">
        <f t="shared" si="63"/>
        <v>0</v>
      </c>
      <c r="P83" s="124">
        <f t="shared" si="64"/>
        <v>0</v>
      </c>
      <c r="Q83" s="124">
        <f t="shared" ref="Q83:Q146" si="81">IF(OR(V83&lt;$V$13,W83&gt;$W$14),-1,1)</f>
        <v>-1</v>
      </c>
      <c r="R83" s="124">
        <f t="shared" si="65"/>
        <v>0</v>
      </c>
      <c r="S83" s="124">
        <f t="shared" si="66"/>
        <v>0</v>
      </c>
      <c r="T83" s="124">
        <f t="shared" si="67"/>
        <v>0</v>
      </c>
      <c r="U83" s="124">
        <f t="shared" si="68"/>
        <v>0</v>
      </c>
      <c r="V83" s="125">
        <f t="shared" ref="V83:V146" si="82">YEARFRAC(E83,DATE($A$10,10,1))</f>
        <v>118.75277777777778</v>
      </c>
      <c r="W83" s="125">
        <f t="shared" ref="W83:W146" si="83">YEARFRAC(E83,DATE($A$10-1,5,1))</f>
        <v>117.33611111111111</v>
      </c>
      <c r="X83" s="126">
        <f t="shared" ref="X83:X146" si="84">H83-G83+1</f>
        <v>1</v>
      </c>
      <c r="Y83" s="127">
        <f t="shared" si="69"/>
        <v>43101</v>
      </c>
      <c r="Z83" s="127">
        <f t="shared" si="70"/>
        <v>43101</v>
      </c>
      <c r="AA83" s="124">
        <f t="shared" ref="AA83:AA146" si="85">MONTH(Z83)</f>
        <v>1</v>
      </c>
      <c r="AB83" s="128">
        <f t="shared" ref="AB83:AB146" si="86">IF(AA83=12,DATE($A$10,12,31),DATE($A$10,AA83+1,1)-1)</f>
        <v>43131</v>
      </c>
      <c r="AC83" s="124">
        <f t="shared" ref="AC83:AC146" si="87">IF(MONTH(Z83)=MONTH(AF83),X83,AB83-Z83+1)</f>
        <v>1</v>
      </c>
      <c r="AD83" s="124">
        <f t="shared" ref="AD83:AD146" si="88">IF(AC83&lt;=15,IF(AA83=12,12,IF(AA83=AG83,AA83,AA83+1)),AA83)</f>
        <v>1</v>
      </c>
      <c r="AE83" s="127">
        <f t="shared" si="71"/>
        <v>0</v>
      </c>
      <c r="AF83" s="127">
        <f t="shared" si="72"/>
        <v>0</v>
      </c>
      <c r="AG83" s="124">
        <f t="shared" ref="AG83:AG146" si="89">MONTH(AF83)</f>
        <v>1</v>
      </c>
      <c r="AH83" s="124">
        <f t="shared" ref="AH83:AH146" si="90">IF(MONTH(Z83)=MONTH(AF83),X83,DAY(AF83))</f>
        <v>1</v>
      </c>
      <c r="AI83" s="124">
        <f t="shared" ref="AI83:AI146" si="91">IF(AH83&lt;=15,IF(AG83=1,1,IF(AA83=AG83,AG83,AG83-1)),AG83)</f>
        <v>1</v>
      </c>
      <c r="AJ83" s="124">
        <f t="shared" ref="AJ83:AJ146" si="92">IF(AF83-Z83&lt;=0,0,IF(AND(AA83=AG83,AF83-Z83+1&lt;=15),1,0))</f>
        <v>0</v>
      </c>
      <c r="AK83" s="124">
        <f t="shared" ref="AK83:AK146" si="93">IF(AF83-Z83&lt;=0,0,AI83-AD83+1-AJ83)</f>
        <v>0</v>
      </c>
      <c r="AL83" s="124">
        <f t="shared" ref="AL83:AL146" si="94">IF(AD83&gt;AI83,0,IF(AND(AD83&lt;7,AI83&gt;8),AK83-2,AK83))</f>
        <v>0</v>
      </c>
      <c r="AM83" s="129">
        <f t="shared" si="73"/>
        <v>0</v>
      </c>
      <c r="AN83" s="129">
        <f t="shared" si="74"/>
        <v>0</v>
      </c>
      <c r="AO83" s="81"/>
      <c r="AP83" s="124">
        <f t="shared" si="61"/>
        <v>0</v>
      </c>
      <c r="AQ83" s="124">
        <f t="shared" si="61"/>
        <v>0</v>
      </c>
      <c r="AR83" s="124">
        <f t="shared" si="61"/>
        <v>0</v>
      </c>
      <c r="AS83" s="124">
        <f t="shared" si="61"/>
        <v>0</v>
      </c>
      <c r="AT83" s="124">
        <f t="shared" si="61"/>
        <v>0</v>
      </c>
      <c r="AU83" s="124">
        <f t="shared" si="61"/>
        <v>0</v>
      </c>
      <c r="AV83" s="124">
        <f t="shared" si="61"/>
        <v>0</v>
      </c>
      <c r="AW83" s="124">
        <f t="shared" si="61"/>
        <v>0</v>
      </c>
      <c r="AX83" s="124">
        <f t="shared" si="61"/>
        <v>0</v>
      </c>
      <c r="AY83" s="124">
        <f t="shared" si="61"/>
        <v>0</v>
      </c>
      <c r="AZ83" s="124">
        <f t="shared" si="75"/>
        <v>0</v>
      </c>
      <c r="BA83" s="81"/>
      <c r="BB83" s="50"/>
      <c r="BC83" s="50"/>
      <c r="BD83" s="50"/>
      <c r="BE83" s="50"/>
      <c r="BF83" s="50"/>
      <c r="BG83" s="50"/>
      <c r="BH83" s="50"/>
      <c r="BI83" s="50"/>
      <c r="BJ83" s="50"/>
      <c r="BK83" s="50"/>
      <c r="BL83" s="50"/>
    </row>
    <row r="84" spans="1:64" s="1" customFormat="1" ht="18" customHeight="1" x14ac:dyDescent="0.25">
      <c r="A84" s="62">
        <f t="shared" ref="A84:A147" si="95">A83+1</f>
        <v>67</v>
      </c>
      <c r="B84" s="41"/>
      <c r="C84" s="33"/>
      <c r="D84" s="34"/>
      <c r="E84" s="13"/>
      <c r="F84" s="38"/>
      <c r="G84" s="13"/>
      <c r="H84" s="13"/>
      <c r="I84" s="29" t="str">
        <f t="shared" si="76"/>
        <v/>
      </c>
      <c r="J84" s="47" t="str">
        <f t="shared" si="77"/>
        <v/>
      </c>
      <c r="K84" s="48" t="str">
        <f t="shared" si="78"/>
        <v/>
      </c>
      <c r="L84" s="124">
        <f t="shared" si="79"/>
        <v>0</v>
      </c>
      <c r="M84" s="124">
        <f t="shared" si="80"/>
        <v>0</v>
      </c>
      <c r="N84" s="124">
        <f t="shared" si="62"/>
        <v>0</v>
      </c>
      <c r="O84" s="124">
        <f t="shared" si="63"/>
        <v>0</v>
      </c>
      <c r="P84" s="124">
        <f t="shared" si="64"/>
        <v>0</v>
      </c>
      <c r="Q84" s="124">
        <f t="shared" si="81"/>
        <v>-1</v>
      </c>
      <c r="R84" s="124">
        <f t="shared" si="65"/>
        <v>0</v>
      </c>
      <c r="S84" s="124">
        <f t="shared" si="66"/>
        <v>0</v>
      </c>
      <c r="T84" s="124">
        <f t="shared" si="67"/>
        <v>0</v>
      </c>
      <c r="U84" s="124">
        <f t="shared" si="68"/>
        <v>0</v>
      </c>
      <c r="V84" s="125">
        <f t="shared" si="82"/>
        <v>118.75277777777778</v>
      </c>
      <c r="W84" s="125">
        <f t="shared" si="83"/>
        <v>117.33611111111111</v>
      </c>
      <c r="X84" s="126">
        <f t="shared" si="84"/>
        <v>1</v>
      </c>
      <c r="Y84" s="127">
        <f t="shared" si="69"/>
        <v>43101</v>
      </c>
      <c r="Z84" s="127">
        <f t="shared" si="70"/>
        <v>43101</v>
      </c>
      <c r="AA84" s="124">
        <f t="shared" si="85"/>
        <v>1</v>
      </c>
      <c r="AB84" s="128">
        <f t="shared" si="86"/>
        <v>43131</v>
      </c>
      <c r="AC84" s="124">
        <f t="shared" si="87"/>
        <v>1</v>
      </c>
      <c r="AD84" s="124">
        <f t="shared" si="88"/>
        <v>1</v>
      </c>
      <c r="AE84" s="127">
        <f t="shared" si="71"/>
        <v>0</v>
      </c>
      <c r="AF84" s="127">
        <f t="shared" si="72"/>
        <v>0</v>
      </c>
      <c r="AG84" s="124">
        <f t="shared" si="89"/>
        <v>1</v>
      </c>
      <c r="AH84" s="124">
        <f t="shared" si="90"/>
        <v>1</v>
      </c>
      <c r="AI84" s="124">
        <f t="shared" si="91"/>
        <v>1</v>
      </c>
      <c r="AJ84" s="124">
        <f t="shared" si="92"/>
        <v>0</v>
      </c>
      <c r="AK84" s="124">
        <f t="shared" si="93"/>
        <v>0</v>
      </c>
      <c r="AL84" s="124">
        <f t="shared" si="94"/>
        <v>0</v>
      </c>
      <c r="AM84" s="129">
        <f t="shared" si="73"/>
        <v>0</v>
      </c>
      <c r="AN84" s="129">
        <f t="shared" si="74"/>
        <v>0</v>
      </c>
      <c r="AO84" s="81"/>
      <c r="AP84" s="124">
        <f t="shared" si="61"/>
        <v>0</v>
      </c>
      <c r="AQ84" s="124">
        <f t="shared" si="61"/>
        <v>0</v>
      </c>
      <c r="AR84" s="124">
        <f t="shared" si="61"/>
        <v>0</v>
      </c>
      <c r="AS84" s="124">
        <f t="shared" si="61"/>
        <v>0</v>
      </c>
      <c r="AT84" s="124">
        <f t="shared" si="61"/>
        <v>0</v>
      </c>
      <c r="AU84" s="124">
        <f t="shared" si="61"/>
        <v>0</v>
      </c>
      <c r="AV84" s="124">
        <f t="shared" si="61"/>
        <v>0</v>
      </c>
      <c r="AW84" s="124">
        <f t="shared" si="61"/>
        <v>0</v>
      </c>
      <c r="AX84" s="124">
        <f t="shared" si="61"/>
        <v>0</v>
      </c>
      <c r="AY84" s="124">
        <f t="shared" si="61"/>
        <v>0</v>
      </c>
      <c r="AZ84" s="124">
        <f t="shared" si="75"/>
        <v>0</v>
      </c>
      <c r="BA84" s="81"/>
      <c r="BB84" s="50"/>
      <c r="BC84" s="50"/>
      <c r="BD84" s="50"/>
      <c r="BE84" s="50"/>
      <c r="BF84" s="50"/>
      <c r="BG84" s="50"/>
      <c r="BH84" s="50"/>
      <c r="BI84" s="50"/>
      <c r="BJ84" s="50"/>
      <c r="BK84" s="50"/>
      <c r="BL84" s="50"/>
    </row>
    <row r="85" spans="1:64" s="1" customFormat="1" ht="18" customHeight="1" x14ac:dyDescent="0.25">
      <c r="A85" s="62">
        <f t="shared" si="95"/>
        <v>68</v>
      </c>
      <c r="B85" s="41"/>
      <c r="C85" s="33"/>
      <c r="D85" s="34"/>
      <c r="E85" s="13"/>
      <c r="F85" s="38"/>
      <c r="G85" s="13"/>
      <c r="H85" s="13"/>
      <c r="I85" s="29" t="str">
        <f t="shared" si="76"/>
        <v/>
      </c>
      <c r="J85" s="47" t="str">
        <f t="shared" si="77"/>
        <v/>
      </c>
      <c r="K85" s="48" t="str">
        <f t="shared" si="78"/>
        <v/>
      </c>
      <c r="L85" s="124">
        <f t="shared" si="79"/>
        <v>0</v>
      </c>
      <c r="M85" s="124">
        <f t="shared" si="80"/>
        <v>0</v>
      </c>
      <c r="N85" s="124">
        <f t="shared" si="62"/>
        <v>0</v>
      </c>
      <c r="O85" s="124">
        <f t="shared" si="63"/>
        <v>0</v>
      </c>
      <c r="P85" s="124">
        <f t="shared" si="64"/>
        <v>0</v>
      </c>
      <c r="Q85" s="124">
        <f t="shared" si="81"/>
        <v>-1</v>
      </c>
      <c r="R85" s="124">
        <f t="shared" si="65"/>
        <v>0</v>
      </c>
      <c r="S85" s="124">
        <f t="shared" si="66"/>
        <v>0</v>
      </c>
      <c r="T85" s="124">
        <f t="shared" si="67"/>
        <v>0</v>
      </c>
      <c r="U85" s="124">
        <f t="shared" si="68"/>
        <v>0</v>
      </c>
      <c r="V85" s="125">
        <f t="shared" si="82"/>
        <v>118.75277777777778</v>
      </c>
      <c r="W85" s="125">
        <f t="shared" si="83"/>
        <v>117.33611111111111</v>
      </c>
      <c r="X85" s="126">
        <f t="shared" si="84"/>
        <v>1</v>
      </c>
      <c r="Y85" s="127">
        <f t="shared" si="69"/>
        <v>43101</v>
      </c>
      <c r="Z85" s="127">
        <f t="shared" si="70"/>
        <v>43101</v>
      </c>
      <c r="AA85" s="124">
        <f t="shared" si="85"/>
        <v>1</v>
      </c>
      <c r="AB85" s="128">
        <f t="shared" si="86"/>
        <v>43131</v>
      </c>
      <c r="AC85" s="124">
        <f t="shared" si="87"/>
        <v>1</v>
      </c>
      <c r="AD85" s="124">
        <f t="shared" si="88"/>
        <v>1</v>
      </c>
      <c r="AE85" s="127">
        <f t="shared" si="71"/>
        <v>0</v>
      </c>
      <c r="AF85" s="127">
        <f t="shared" si="72"/>
        <v>0</v>
      </c>
      <c r="AG85" s="124">
        <f t="shared" si="89"/>
        <v>1</v>
      </c>
      <c r="AH85" s="124">
        <f t="shared" si="90"/>
        <v>1</v>
      </c>
      <c r="AI85" s="124">
        <f t="shared" si="91"/>
        <v>1</v>
      </c>
      <c r="AJ85" s="124">
        <f t="shared" si="92"/>
        <v>0</v>
      </c>
      <c r="AK85" s="124">
        <f t="shared" si="93"/>
        <v>0</v>
      </c>
      <c r="AL85" s="124">
        <f t="shared" si="94"/>
        <v>0</v>
      </c>
      <c r="AM85" s="129">
        <f t="shared" si="73"/>
        <v>0</v>
      </c>
      <c r="AN85" s="129">
        <f t="shared" si="74"/>
        <v>0</v>
      </c>
      <c r="AO85" s="81"/>
      <c r="AP85" s="124">
        <f t="shared" si="61"/>
        <v>0</v>
      </c>
      <c r="AQ85" s="124">
        <f t="shared" si="61"/>
        <v>0</v>
      </c>
      <c r="AR85" s="124">
        <f t="shared" si="61"/>
        <v>0</v>
      </c>
      <c r="AS85" s="124">
        <f t="shared" si="61"/>
        <v>0</v>
      </c>
      <c r="AT85" s="124">
        <f t="shared" si="61"/>
        <v>0</v>
      </c>
      <c r="AU85" s="124">
        <f t="shared" si="61"/>
        <v>0</v>
      </c>
      <c r="AV85" s="124">
        <f t="shared" si="61"/>
        <v>0</v>
      </c>
      <c r="AW85" s="124">
        <f t="shared" si="61"/>
        <v>0</v>
      </c>
      <c r="AX85" s="124">
        <f t="shared" si="61"/>
        <v>0</v>
      </c>
      <c r="AY85" s="124">
        <f t="shared" si="61"/>
        <v>0</v>
      </c>
      <c r="AZ85" s="124">
        <f t="shared" si="75"/>
        <v>0</v>
      </c>
      <c r="BA85" s="81"/>
      <c r="BB85" s="50"/>
      <c r="BC85" s="50"/>
      <c r="BD85" s="50"/>
      <c r="BE85" s="50"/>
      <c r="BF85" s="50"/>
      <c r="BG85" s="50"/>
      <c r="BH85" s="50"/>
      <c r="BI85" s="50"/>
      <c r="BJ85" s="50"/>
      <c r="BK85" s="50"/>
      <c r="BL85" s="50"/>
    </row>
    <row r="86" spans="1:64" s="1" customFormat="1" ht="18" customHeight="1" x14ac:dyDescent="0.25">
      <c r="A86" s="62">
        <f t="shared" si="95"/>
        <v>69</v>
      </c>
      <c r="B86" s="41"/>
      <c r="C86" s="33"/>
      <c r="D86" s="34"/>
      <c r="E86" s="13"/>
      <c r="F86" s="38"/>
      <c r="G86" s="13"/>
      <c r="H86" s="13"/>
      <c r="I86" s="29" t="str">
        <f t="shared" si="76"/>
        <v/>
      </c>
      <c r="J86" s="47" t="str">
        <f t="shared" si="77"/>
        <v/>
      </c>
      <c r="K86" s="48" t="str">
        <f t="shared" si="78"/>
        <v/>
      </c>
      <c r="L86" s="124">
        <f t="shared" si="79"/>
        <v>0</v>
      </c>
      <c r="M86" s="124">
        <f t="shared" si="80"/>
        <v>0</v>
      </c>
      <c r="N86" s="124">
        <f t="shared" si="62"/>
        <v>0</v>
      </c>
      <c r="O86" s="124">
        <f t="shared" si="63"/>
        <v>0</v>
      </c>
      <c r="P86" s="124">
        <f t="shared" si="64"/>
        <v>0</v>
      </c>
      <c r="Q86" s="124">
        <f t="shared" si="81"/>
        <v>-1</v>
      </c>
      <c r="R86" s="124">
        <f t="shared" si="65"/>
        <v>0</v>
      </c>
      <c r="S86" s="124">
        <f t="shared" si="66"/>
        <v>0</v>
      </c>
      <c r="T86" s="124">
        <f t="shared" si="67"/>
        <v>0</v>
      </c>
      <c r="U86" s="124">
        <f t="shared" si="68"/>
        <v>0</v>
      </c>
      <c r="V86" s="125">
        <f t="shared" si="82"/>
        <v>118.75277777777778</v>
      </c>
      <c r="W86" s="125">
        <f t="shared" si="83"/>
        <v>117.33611111111111</v>
      </c>
      <c r="X86" s="126">
        <f t="shared" si="84"/>
        <v>1</v>
      </c>
      <c r="Y86" s="127">
        <f t="shared" si="69"/>
        <v>43101</v>
      </c>
      <c r="Z86" s="127">
        <f t="shared" si="70"/>
        <v>43101</v>
      </c>
      <c r="AA86" s="124">
        <f t="shared" si="85"/>
        <v>1</v>
      </c>
      <c r="AB86" s="128">
        <f t="shared" si="86"/>
        <v>43131</v>
      </c>
      <c r="AC86" s="124">
        <f t="shared" si="87"/>
        <v>1</v>
      </c>
      <c r="AD86" s="124">
        <f t="shared" si="88"/>
        <v>1</v>
      </c>
      <c r="AE86" s="127">
        <f t="shared" si="71"/>
        <v>0</v>
      </c>
      <c r="AF86" s="127">
        <f t="shared" si="72"/>
        <v>0</v>
      </c>
      <c r="AG86" s="124">
        <f t="shared" si="89"/>
        <v>1</v>
      </c>
      <c r="AH86" s="124">
        <f t="shared" si="90"/>
        <v>1</v>
      </c>
      <c r="AI86" s="124">
        <f t="shared" si="91"/>
        <v>1</v>
      </c>
      <c r="AJ86" s="124">
        <f t="shared" si="92"/>
        <v>0</v>
      </c>
      <c r="AK86" s="124">
        <f t="shared" si="93"/>
        <v>0</v>
      </c>
      <c r="AL86" s="124">
        <f t="shared" si="94"/>
        <v>0</v>
      </c>
      <c r="AM86" s="129">
        <f t="shared" si="73"/>
        <v>0</v>
      </c>
      <c r="AN86" s="129">
        <f t="shared" si="74"/>
        <v>0</v>
      </c>
      <c r="AO86" s="81"/>
      <c r="AP86" s="124">
        <f t="shared" si="61"/>
        <v>0</v>
      </c>
      <c r="AQ86" s="124">
        <f t="shared" si="61"/>
        <v>0</v>
      </c>
      <c r="AR86" s="124">
        <f t="shared" si="61"/>
        <v>0</v>
      </c>
      <c r="AS86" s="124">
        <f t="shared" si="61"/>
        <v>0</v>
      </c>
      <c r="AT86" s="124">
        <f t="shared" si="61"/>
        <v>0</v>
      </c>
      <c r="AU86" s="124">
        <f t="shared" si="61"/>
        <v>0</v>
      </c>
      <c r="AV86" s="124">
        <f t="shared" si="61"/>
        <v>0</v>
      </c>
      <c r="AW86" s="124">
        <f t="shared" si="61"/>
        <v>0</v>
      </c>
      <c r="AX86" s="124">
        <f t="shared" si="61"/>
        <v>0</v>
      </c>
      <c r="AY86" s="124">
        <f t="shared" si="61"/>
        <v>0</v>
      </c>
      <c r="AZ86" s="124">
        <f t="shared" si="75"/>
        <v>0</v>
      </c>
      <c r="BA86" s="81"/>
      <c r="BB86" s="50"/>
      <c r="BC86" s="50"/>
      <c r="BD86" s="50"/>
      <c r="BE86" s="50"/>
      <c r="BF86" s="50"/>
      <c r="BG86" s="50"/>
      <c r="BH86" s="50"/>
      <c r="BI86" s="50"/>
      <c r="BJ86" s="50"/>
      <c r="BK86" s="50"/>
      <c r="BL86" s="50"/>
    </row>
    <row r="87" spans="1:64" s="1" customFormat="1" ht="18" customHeight="1" x14ac:dyDescent="0.25">
      <c r="A87" s="62">
        <f t="shared" si="95"/>
        <v>70</v>
      </c>
      <c r="B87" s="41"/>
      <c r="C87" s="33"/>
      <c r="D87" s="34"/>
      <c r="E87" s="13"/>
      <c r="F87" s="38"/>
      <c r="G87" s="13"/>
      <c r="H87" s="13"/>
      <c r="I87" s="29" t="str">
        <f t="shared" si="76"/>
        <v/>
      </c>
      <c r="J87" s="47" t="str">
        <f t="shared" si="77"/>
        <v/>
      </c>
      <c r="K87" s="48" t="str">
        <f t="shared" si="78"/>
        <v/>
      </c>
      <c r="L87" s="124">
        <f t="shared" si="79"/>
        <v>0</v>
      </c>
      <c r="M87" s="124">
        <f t="shared" si="80"/>
        <v>0</v>
      </c>
      <c r="N87" s="124">
        <f t="shared" si="62"/>
        <v>0</v>
      </c>
      <c r="O87" s="124">
        <f t="shared" si="63"/>
        <v>0</v>
      </c>
      <c r="P87" s="124">
        <f t="shared" si="64"/>
        <v>0</v>
      </c>
      <c r="Q87" s="124">
        <f t="shared" si="81"/>
        <v>-1</v>
      </c>
      <c r="R87" s="124">
        <f t="shared" si="65"/>
        <v>0</v>
      </c>
      <c r="S87" s="124">
        <f t="shared" si="66"/>
        <v>0</v>
      </c>
      <c r="T87" s="124">
        <f t="shared" si="67"/>
        <v>0</v>
      </c>
      <c r="U87" s="124">
        <f t="shared" si="68"/>
        <v>0</v>
      </c>
      <c r="V87" s="125">
        <f t="shared" si="82"/>
        <v>118.75277777777778</v>
      </c>
      <c r="W87" s="125">
        <f t="shared" si="83"/>
        <v>117.33611111111111</v>
      </c>
      <c r="X87" s="126">
        <f t="shared" si="84"/>
        <v>1</v>
      </c>
      <c r="Y87" s="127">
        <f t="shared" si="69"/>
        <v>43101</v>
      </c>
      <c r="Z87" s="127">
        <f t="shared" si="70"/>
        <v>43101</v>
      </c>
      <c r="AA87" s="124">
        <f t="shared" si="85"/>
        <v>1</v>
      </c>
      <c r="AB87" s="128">
        <f t="shared" si="86"/>
        <v>43131</v>
      </c>
      <c r="AC87" s="124">
        <f t="shared" si="87"/>
        <v>1</v>
      </c>
      <c r="AD87" s="124">
        <f t="shared" si="88"/>
        <v>1</v>
      </c>
      <c r="AE87" s="127">
        <f t="shared" si="71"/>
        <v>0</v>
      </c>
      <c r="AF87" s="127">
        <f t="shared" si="72"/>
        <v>0</v>
      </c>
      <c r="AG87" s="124">
        <f t="shared" si="89"/>
        <v>1</v>
      </c>
      <c r="AH87" s="124">
        <f t="shared" si="90"/>
        <v>1</v>
      </c>
      <c r="AI87" s="124">
        <f t="shared" si="91"/>
        <v>1</v>
      </c>
      <c r="AJ87" s="124">
        <f t="shared" si="92"/>
        <v>0</v>
      </c>
      <c r="AK87" s="124">
        <f t="shared" si="93"/>
        <v>0</v>
      </c>
      <c r="AL87" s="124">
        <f t="shared" si="94"/>
        <v>0</v>
      </c>
      <c r="AM87" s="129">
        <f t="shared" si="73"/>
        <v>0</v>
      </c>
      <c r="AN87" s="129">
        <f t="shared" si="74"/>
        <v>0</v>
      </c>
      <c r="AO87" s="81"/>
      <c r="AP87" s="124">
        <f t="shared" si="61"/>
        <v>0</v>
      </c>
      <c r="AQ87" s="124">
        <f t="shared" si="61"/>
        <v>0</v>
      </c>
      <c r="AR87" s="124">
        <f t="shared" si="61"/>
        <v>0</v>
      </c>
      <c r="AS87" s="124">
        <f t="shared" si="61"/>
        <v>0</v>
      </c>
      <c r="AT87" s="124">
        <f t="shared" si="61"/>
        <v>0</v>
      </c>
      <c r="AU87" s="124">
        <f t="shared" si="61"/>
        <v>0</v>
      </c>
      <c r="AV87" s="124">
        <f t="shared" si="61"/>
        <v>0</v>
      </c>
      <c r="AW87" s="124">
        <f t="shared" si="61"/>
        <v>0</v>
      </c>
      <c r="AX87" s="124">
        <f t="shared" si="61"/>
        <v>0</v>
      </c>
      <c r="AY87" s="124">
        <f t="shared" si="61"/>
        <v>0</v>
      </c>
      <c r="AZ87" s="124">
        <f t="shared" si="75"/>
        <v>0</v>
      </c>
      <c r="BA87" s="81"/>
      <c r="BB87" s="50"/>
      <c r="BC87" s="50"/>
      <c r="BD87" s="50"/>
      <c r="BE87" s="50"/>
      <c r="BF87" s="50"/>
      <c r="BG87" s="50"/>
      <c r="BH87" s="50"/>
      <c r="BI87" s="50"/>
      <c r="BJ87" s="50"/>
      <c r="BK87" s="50"/>
      <c r="BL87" s="50"/>
    </row>
    <row r="88" spans="1:64" s="1" customFormat="1" ht="18" customHeight="1" x14ac:dyDescent="0.25">
      <c r="A88" s="62">
        <f t="shared" si="95"/>
        <v>71</v>
      </c>
      <c r="B88" s="41"/>
      <c r="C88" s="33"/>
      <c r="D88" s="34"/>
      <c r="E88" s="13"/>
      <c r="F88" s="38"/>
      <c r="G88" s="13"/>
      <c r="H88" s="13"/>
      <c r="I88" s="29" t="str">
        <f t="shared" si="76"/>
        <v/>
      </c>
      <c r="J88" s="47" t="str">
        <f t="shared" si="77"/>
        <v/>
      </c>
      <c r="K88" s="48" t="str">
        <f t="shared" si="78"/>
        <v/>
      </c>
      <c r="L88" s="124">
        <f t="shared" si="79"/>
        <v>0</v>
      </c>
      <c r="M88" s="124">
        <f t="shared" si="80"/>
        <v>0</v>
      </c>
      <c r="N88" s="124">
        <f t="shared" si="62"/>
        <v>0</v>
      </c>
      <c r="O88" s="124">
        <f t="shared" si="63"/>
        <v>0</v>
      </c>
      <c r="P88" s="124">
        <f t="shared" si="64"/>
        <v>0</v>
      </c>
      <c r="Q88" s="124">
        <f t="shared" si="81"/>
        <v>-1</v>
      </c>
      <c r="R88" s="124">
        <f t="shared" si="65"/>
        <v>0</v>
      </c>
      <c r="S88" s="124">
        <f t="shared" si="66"/>
        <v>0</v>
      </c>
      <c r="T88" s="124">
        <f t="shared" si="67"/>
        <v>0</v>
      </c>
      <c r="U88" s="124">
        <f t="shared" si="68"/>
        <v>0</v>
      </c>
      <c r="V88" s="125">
        <f t="shared" si="82"/>
        <v>118.75277777777778</v>
      </c>
      <c r="W88" s="125">
        <f t="shared" si="83"/>
        <v>117.33611111111111</v>
      </c>
      <c r="X88" s="126">
        <f t="shared" si="84"/>
        <v>1</v>
      </c>
      <c r="Y88" s="127">
        <f t="shared" si="69"/>
        <v>43101</v>
      </c>
      <c r="Z88" s="127">
        <f t="shared" si="70"/>
        <v>43101</v>
      </c>
      <c r="AA88" s="124">
        <f t="shared" si="85"/>
        <v>1</v>
      </c>
      <c r="AB88" s="128">
        <f t="shared" si="86"/>
        <v>43131</v>
      </c>
      <c r="AC88" s="124">
        <f t="shared" si="87"/>
        <v>1</v>
      </c>
      <c r="AD88" s="124">
        <f t="shared" si="88"/>
        <v>1</v>
      </c>
      <c r="AE88" s="127">
        <f t="shared" si="71"/>
        <v>0</v>
      </c>
      <c r="AF88" s="127">
        <f t="shared" si="72"/>
        <v>0</v>
      </c>
      <c r="AG88" s="124">
        <f t="shared" si="89"/>
        <v>1</v>
      </c>
      <c r="AH88" s="124">
        <f t="shared" si="90"/>
        <v>1</v>
      </c>
      <c r="AI88" s="124">
        <f t="shared" si="91"/>
        <v>1</v>
      </c>
      <c r="AJ88" s="124">
        <f t="shared" si="92"/>
        <v>0</v>
      </c>
      <c r="AK88" s="124">
        <f t="shared" si="93"/>
        <v>0</v>
      </c>
      <c r="AL88" s="124">
        <f t="shared" si="94"/>
        <v>0</v>
      </c>
      <c r="AM88" s="129">
        <f t="shared" si="73"/>
        <v>0</v>
      </c>
      <c r="AN88" s="129">
        <f t="shared" si="74"/>
        <v>0</v>
      </c>
      <c r="AO88" s="81"/>
      <c r="AP88" s="124">
        <f t="shared" ref="AP88:AY97" si="96">IF(AND(ISNUMBER($I88),$I88&gt;0,AP$17&gt;=$AD88,AP$17&lt;=$AI88),1,0)</f>
        <v>0</v>
      </c>
      <c r="AQ88" s="124">
        <f t="shared" si="96"/>
        <v>0</v>
      </c>
      <c r="AR88" s="124">
        <f t="shared" si="96"/>
        <v>0</v>
      </c>
      <c r="AS88" s="124">
        <f t="shared" si="96"/>
        <v>0</v>
      </c>
      <c r="AT88" s="124">
        <f t="shared" si="96"/>
        <v>0</v>
      </c>
      <c r="AU88" s="124">
        <f t="shared" si="96"/>
        <v>0</v>
      </c>
      <c r="AV88" s="124">
        <f t="shared" si="96"/>
        <v>0</v>
      </c>
      <c r="AW88" s="124">
        <f t="shared" si="96"/>
        <v>0</v>
      </c>
      <c r="AX88" s="124">
        <f t="shared" si="96"/>
        <v>0</v>
      </c>
      <c r="AY88" s="124">
        <f t="shared" si="96"/>
        <v>0</v>
      </c>
      <c r="AZ88" s="124">
        <f t="shared" si="75"/>
        <v>0</v>
      </c>
      <c r="BA88" s="81"/>
      <c r="BB88" s="50"/>
      <c r="BC88" s="50"/>
      <c r="BD88" s="50"/>
      <c r="BE88" s="50"/>
      <c r="BF88" s="50"/>
      <c r="BG88" s="50"/>
      <c r="BH88" s="50"/>
      <c r="BI88" s="50"/>
      <c r="BJ88" s="50"/>
      <c r="BK88" s="50"/>
      <c r="BL88" s="50"/>
    </row>
    <row r="89" spans="1:64" s="1" customFormat="1" ht="18" customHeight="1" x14ac:dyDescent="0.25">
      <c r="A89" s="62">
        <f t="shared" si="95"/>
        <v>72</v>
      </c>
      <c r="B89" s="41"/>
      <c r="C89" s="33"/>
      <c r="D89" s="34"/>
      <c r="E89" s="13"/>
      <c r="F89" s="38"/>
      <c r="G89" s="13"/>
      <c r="H89" s="13"/>
      <c r="I89" s="29" t="str">
        <f t="shared" si="76"/>
        <v/>
      </c>
      <c r="J89" s="47" t="str">
        <f t="shared" si="77"/>
        <v/>
      </c>
      <c r="K89" s="48" t="str">
        <f t="shared" si="78"/>
        <v/>
      </c>
      <c r="L89" s="124">
        <f t="shared" si="79"/>
        <v>0</v>
      </c>
      <c r="M89" s="124">
        <f t="shared" si="80"/>
        <v>0</v>
      </c>
      <c r="N89" s="124">
        <f t="shared" si="62"/>
        <v>0</v>
      </c>
      <c r="O89" s="124">
        <f t="shared" si="63"/>
        <v>0</v>
      </c>
      <c r="P89" s="124">
        <f t="shared" si="64"/>
        <v>0</v>
      </c>
      <c r="Q89" s="124">
        <f t="shared" si="81"/>
        <v>-1</v>
      </c>
      <c r="R89" s="124">
        <f t="shared" si="65"/>
        <v>0</v>
      </c>
      <c r="S89" s="124">
        <f t="shared" si="66"/>
        <v>0</v>
      </c>
      <c r="T89" s="124">
        <f t="shared" si="67"/>
        <v>0</v>
      </c>
      <c r="U89" s="124">
        <f t="shared" si="68"/>
        <v>0</v>
      </c>
      <c r="V89" s="125">
        <f t="shared" si="82"/>
        <v>118.75277777777778</v>
      </c>
      <c r="W89" s="125">
        <f t="shared" si="83"/>
        <v>117.33611111111111</v>
      </c>
      <c r="X89" s="126">
        <f t="shared" si="84"/>
        <v>1</v>
      </c>
      <c r="Y89" s="127">
        <f t="shared" si="69"/>
        <v>43101</v>
      </c>
      <c r="Z89" s="127">
        <f t="shared" si="70"/>
        <v>43101</v>
      </c>
      <c r="AA89" s="124">
        <f t="shared" si="85"/>
        <v>1</v>
      </c>
      <c r="AB89" s="128">
        <f t="shared" si="86"/>
        <v>43131</v>
      </c>
      <c r="AC89" s="124">
        <f t="shared" si="87"/>
        <v>1</v>
      </c>
      <c r="AD89" s="124">
        <f t="shared" si="88"/>
        <v>1</v>
      </c>
      <c r="AE89" s="127">
        <f t="shared" si="71"/>
        <v>0</v>
      </c>
      <c r="AF89" s="127">
        <f t="shared" si="72"/>
        <v>0</v>
      </c>
      <c r="AG89" s="124">
        <f t="shared" si="89"/>
        <v>1</v>
      </c>
      <c r="AH89" s="124">
        <f t="shared" si="90"/>
        <v>1</v>
      </c>
      <c r="AI89" s="124">
        <f t="shared" si="91"/>
        <v>1</v>
      </c>
      <c r="AJ89" s="124">
        <f t="shared" si="92"/>
        <v>0</v>
      </c>
      <c r="AK89" s="124">
        <f t="shared" si="93"/>
        <v>0</v>
      </c>
      <c r="AL89" s="124">
        <f t="shared" si="94"/>
        <v>0</v>
      </c>
      <c r="AM89" s="129">
        <f t="shared" si="73"/>
        <v>0</v>
      </c>
      <c r="AN89" s="129">
        <f t="shared" si="74"/>
        <v>0</v>
      </c>
      <c r="AO89" s="81"/>
      <c r="AP89" s="124">
        <f t="shared" si="96"/>
        <v>0</v>
      </c>
      <c r="AQ89" s="124">
        <f t="shared" si="96"/>
        <v>0</v>
      </c>
      <c r="AR89" s="124">
        <f t="shared" si="96"/>
        <v>0</v>
      </c>
      <c r="AS89" s="124">
        <f t="shared" si="96"/>
        <v>0</v>
      </c>
      <c r="AT89" s="124">
        <f t="shared" si="96"/>
        <v>0</v>
      </c>
      <c r="AU89" s="124">
        <f t="shared" si="96"/>
        <v>0</v>
      </c>
      <c r="AV89" s="124">
        <f t="shared" si="96"/>
        <v>0</v>
      </c>
      <c r="AW89" s="124">
        <f t="shared" si="96"/>
        <v>0</v>
      </c>
      <c r="AX89" s="124">
        <f t="shared" si="96"/>
        <v>0</v>
      </c>
      <c r="AY89" s="124">
        <f t="shared" si="96"/>
        <v>0</v>
      </c>
      <c r="AZ89" s="124">
        <f t="shared" si="75"/>
        <v>0</v>
      </c>
      <c r="BA89" s="81"/>
      <c r="BB89" s="50"/>
      <c r="BC89" s="50"/>
      <c r="BD89" s="50"/>
      <c r="BE89" s="50"/>
      <c r="BF89" s="50"/>
      <c r="BG89" s="50"/>
      <c r="BH89" s="50"/>
      <c r="BI89" s="50"/>
      <c r="BJ89" s="50"/>
      <c r="BK89" s="50"/>
      <c r="BL89" s="50"/>
    </row>
    <row r="90" spans="1:64" s="1" customFormat="1" ht="18" customHeight="1" x14ac:dyDescent="0.25">
      <c r="A90" s="62">
        <f t="shared" si="95"/>
        <v>73</v>
      </c>
      <c r="B90" s="41"/>
      <c r="C90" s="33"/>
      <c r="D90" s="34"/>
      <c r="E90" s="13"/>
      <c r="F90" s="38"/>
      <c r="G90" s="13"/>
      <c r="H90" s="13"/>
      <c r="I90" s="29" t="str">
        <f t="shared" si="76"/>
        <v/>
      </c>
      <c r="J90" s="47" t="str">
        <f t="shared" si="77"/>
        <v/>
      </c>
      <c r="K90" s="48" t="str">
        <f t="shared" si="78"/>
        <v/>
      </c>
      <c r="L90" s="124">
        <f t="shared" si="79"/>
        <v>0</v>
      </c>
      <c r="M90" s="124">
        <f t="shared" si="80"/>
        <v>0</v>
      </c>
      <c r="N90" s="124">
        <f t="shared" si="62"/>
        <v>0</v>
      </c>
      <c r="O90" s="124">
        <f t="shared" si="63"/>
        <v>0</v>
      </c>
      <c r="P90" s="124">
        <f t="shared" si="64"/>
        <v>0</v>
      </c>
      <c r="Q90" s="124">
        <f t="shared" si="81"/>
        <v>-1</v>
      </c>
      <c r="R90" s="124">
        <f t="shared" si="65"/>
        <v>0</v>
      </c>
      <c r="S90" s="124">
        <f t="shared" si="66"/>
        <v>0</v>
      </c>
      <c r="T90" s="124">
        <f t="shared" si="67"/>
        <v>0</v>
      </c>
      <c r="U90" s="124">
        <f t="shared" si="68"/>
        <v>0</v>
      </c>
      <c r="V90" s="125">
        <f t="shared" si="82"/>
        <v>118.75277777777778</v>
      </c>
      <c r="W90" s="125">
        <f t="shared" si="83"/>
        <v>117.33611111111111</v>
      </c>
      <c r="X90" s="126">
        <f t="shared" si="84"/>
        <v>1</v>
      </c>
      <c r="Y90" s="127">
        <f t="shared" si="69"/>
        <v>43101</v>
      </c>
      <c r="Z90" s="127">
        <f t="shared" si="70"/>
        <v>43101</v>
      </c>
      <c r="AA90" s="124">
        <f t="shared" si="85"/>
        <v>1</v>
      </c>
      <c r="AB90" s="128">
        <f t="shared" si="86"/>
        <v>43131</v>
      </c>
      <c r="AC90" s="124">
        <f t="shared" si="87"/>
        <v>1</v>
      </c>
      <c r="AD90" s="124">
        <f t="shared" si="88"/>
        <v>1</v>
      </c>
      <c r="AE90" s="127">
        <f t="shared" si="71"/>
        <v>0</v>
      </c>
      <c r="AF90" s="127">
        <f t="shared" si="72"/>
        <v>0</v>
      </c>
      <c r="AG90" s="124">
        <f t="shared" si="89"/>
        <v>1</v>
      </c>
      <c r="AH90" s="124">
        <f t="shared" si="90"/>
        <v>1</v>
      </c>
      <c r="AI90" s="124">
        <f t="shared" si="91"/>
        <v>1</v>
      </c>
      <c r="AJ90" s="124">
        <f t="shared" si="92"/>
        <v>0</v>
      </c>
      <c r="AK90" s="124">
        <f t="shared" si="93"/>
        <v>0</v>
      </c>
      <c r="AL90" s="124">
        <f t="shared" si="94"/>
        <v>0</v>
      </c>
      <c r="AM90" s="129">
        <f t="shared" si="73"/>
        <v>0</v>
      </c>
      <c r="AN90" s="129">
        <f t="shared" si="74"/>
        <v>0</v>
      </c>
      <c r="AO90" s="81"/>
      <c r="AP90" s="124">
        <f t="shared" si="96"/>
        <v>0</v>
      </c>
      <c r="AQ90" s="124">
        <f t="shared" si="96"/>
        <v>0</v>
      </c>
      <c r="AR90" s="124">
        <f t="shared" si="96"/>
        <v>0</v>
      </c>
      <c r="AS90" s="124">
        <f t="shared" si="96"/>
        <v>0</v>
      </c>
      <c r="AT90" s="124">
        <f t="shared" si="96"/>
        <v>0</v>
      </c>
      <c r="AU90" s="124">
        <f t="shared" si="96"/>
        <v>0</v>
      </c>
      <c r="AV90" s="124">
        <f t="shared" si="96"/>
        <v>0</v>
      </c>
      <c r="AW90" s="124">
        <f t="shared" si="96"/>
        <v>0</v>
      </c>
      <c r="AX90" s="124">
        <f t="shared" si="96"/>
        <v>0</v>
      </c>
      <c r="AY90" s="124">
        <f t="shared" si="96"/>
        <v>0</v>
      </c>
      <c r="AZ90" s="124">
        <f t="shared" si="75"/>
        <v>0</v>
      </c>
      <c r="BA90" s="81"/>
      <c r="BB90" s="50"/>
      <c r="BC90" s="50"/>
      <c r="BD90" s="50"/>
      <c r="BE90" s="50"/>
      <c r="BF90" s="50"/>
      <c r="BG90" s="50"/>
      <c r="BH90" s="50"/>
      <c r="BI90" s="50"/>
      <c r="BJ90" s="50"/>
      <c r="BK90" s="50"/>
      <c r="BL90" s="50"/>
    </row>
    <row r="91" spans="1:64" s="1" customFormat="1" ht="18" customHeight="1" x14ac:dyDescent="0.25">
      <c r="A91" s="62">
        <f t="shared" si="95"/>
        <v>74</v>
      </c>
      <c r="B91" s="41"/>
      <c r="C91" s="33"/>
      <c r="D91" s="34"/>
      <c r="E91" s="13"/>
      <c r="F91" s="38"/>
      <c r="G91" s="13"/>
      <c r="H91" s="13"/>
      <c r="I91" s="29" t="str">
        <f t="shared" si="76"/>
        <v/>
      </c>
      <c r="J91" s="47" t="str">
        <f t="shared" si="77"/>
        <v/>
      </c>
      <c r="K91" s="48" t="str">
        <f t="shared" si="78"/>
        <v/>
      </c>
      <c r="L91" s="124">
        <f t="shared" si="79"/>
        <v>0</v>
      </c>
      <c r="M91" s="124">
        <f t="shared" si="80"/>
        <v>0</v>
      </c>
      <c r="N91" s="124">
        <f t="shared" si="62"/>
        <v>0</v>
      </c>
      <c r="O91" s="124">
        <f t="shared" si="63"/>
        <v>0</v>
      </c>
      <c r="P91" s="124">
        <f t="shared" si="64"/>
        <v>0</v>
      </c>
      <c r="Q91" s="124">
        <f t="shared" si="81"/>
        <v>-1</v>
      </c>
      <c r="R91" s="124">
        <f t="shared" si="65"/>
        <v>0</v>
      </c>
      <c r="S91" s="124">
        <f t="shared" si="66"/>
        <v>0</v>
      </c>
      <c r="T91" s="124">
        <f t="shared" si="67"/>
        <v>0</v>
      </c>
      <c r="U91" s="124">
        <f t="shared" si="68"/>
        <v>0</v>
      </c>
      <c r="V91" s="125">
        <f t="shared" si="82"/>
        <v>118.75277777777778</v>
      </c>
      <c r="W91" s="125">
        <f t="shared" si="83"/>
        <v>117.33611111111111</v>
      </c>
      <c r="X91" s="126">
        <f t="shared" si="84"/>
        <v>1</v>
      </c>
      <c r="Y91" s="127">
        <f t="shared" si="69"/>
        <v>43101</v>
      </c>
      <c r="Z91" s="127">
        <f t="shared" si="70"/>
        <v>43101</v>
      </c>
      <c r="AA91" s="124">
        <f t="shared" si="85"/>
        <v>1</v>
      </c>
      <c r="AB91" s="128">
        <f t="shared" si="86"/>
        <v>43131</v>
      </c>
      <c r="AC91" s="124">
        <f t="shared" si="87"/>
        <v>1</v>
      </c>
      <c r="AD91" s="124">
        <f t="shared" si="88"/>
        <v>1</v>
      </c>
      <c r="AE91" s="127">
        <f t="shared" si="71"/>
        <v>0</v>
      </c>
      <c r="AF91" s="127">
        <f t="shared" si="72"/>
        <v>0</v>
      </c>
      <c r="AG91" s="124">
        <f t="shared" si="89"/>
        <v>1</v>
      </c>
      <c r="AH91" s="124">
        <f t="shared" si="90"/>
        <v>1</v>
      </c>
      <c r="AI91" s="124">
        <f t="shared" si="91"/>
        <v>1</v>
      </c>
      <c r="AJ91" s="124">
        <f t="shared" si="92"/>
        <v>0</v>
      </c>
      <c r="AK91" s="124">
        <f t="shared" si="93"/>
        <v>0</v>
      </c>
      <c r="AL91" s="124">
        <f t="shared" si="94"/>
        <v>0</v>
      </c>
      <c r="AM91" s="129">
        <f t="shared" si="73"/>
        <v>0</v>
      </c>
      <c r="AN91" s="129">
        <f t="shared" si="74"/>
        <v>0</v>
      </c>
      <c r="AO91" s="81"/>
      <c r="AP91" s="124">
        <f t="shared" si="96"/>
        <v>0</v>
      </c>
      <c r="AQ91" s="124">
        <f t="shared" si="96"/>
        <v>0</v>
      </c>
      <c r="AR91" s="124">
        <f t="shared" si="96"/>
        <v>0</v>
      </c>
      <c r="AS91" s="124">
        <f t="shared" si="96"/>
        <v>0</v>
      </c>
      <c r="AT91" s="124">
        <f t="shared" si="96"/>
        <v>0</v>
      </c>
      <c r="AU91" s="124">
        <f t="shared" si="96"/>
        <v>0</v>
      </c>
      <c r="AV91" s="124">
        <f t="shared" si="96"/>
        <v>0</v>
      </c>
      <c r="AW91" s="124">
        <f t="shared" si="96"/>
        <v>0</v>
      </c>
      <c r="AX91" s="124">
        <f t="shared" si="96"/>
        <v>0</v>
      </c>
      <c r="AY91" s="124">
        <f t="shared" si="96"/>
        <v>0</v>
      </c>
      <c r="AZ91" s="124">
        <f t="shared" si="75"/>
        <v>0</v>
      </c>
      <c r="BA91" s="81"/>
      <c r="BB91" s="50"/>
      <c r="BC91" s="50"/>
      <c r="BD91" s="50"/>
      <c r="BE91" s="50"/>
      <c r="BF91" s="50"/>
      <c r="BG91" s="50"/>
      <c r="BH91" s="50"/>
      <c r="BI91" s="50"/>
      <c r="BJ91" s="50"/>
      <c r="BK91" s="50"/>
      <c r="BL91" s="50"/>
    </row>
    <row r="92" spans="1:64" s="1" customFormat="1" ht="18" customHeight="1" x14ac:dyDescent="0.25">
      <c r="A92" s="62">
        <f t="shared" si="95"/>
        <v>75</v>
      </c>
      <c r="B92" s="41"/>
      <c r="C92" s="33"/>
      <c r="D92" s="34"/>
      <c r="E92" s="13"/>
      <c r="F92" s="38"/>
      <c r="G92" s="13"/>
      <c r="H92" s="13"/>
      <c r="I92" s="29" t="str">
        <f t="shared" si="76"/>
        <v/>
      </c>
      <c r="J92" s="47" t="str">
        <f t="shared" si="77"/>
        <v/>
      </c>
      <c r="K92" s="48" t="str">
        <f t="shared" si="78"/>
        <v/>
      </c>
      <c r="L92" s="124">
        <f t="shared" si="79"/>
        <v>0</v>
      </c>
      <c r="M92" s="124">
        <f t="shared" si="80"/>
        <v>0</v>
      </c>
      <c r="N92" s="124">
        <f t="shared" si="62"/>
        <v>0</v>
      </c>
      <c r="O92" s="124">
        <f t="shared" si="63"/>
        <v>0</v>
      </c>
      <c r="P92" s="124">
        <f t="shared" si="64"/>
        <v>0</v>
      </c>
      <c r="Q92" s="124">
        <f t="shared" si="81"/>
        <v>-1</v>
      </c>
      <c r="R92" s="124">
        <f t="shared" si="65"/>
        <v>0</v>
      </c>
      <c r="S92" s="124">
        <f t="shared" si="66"/>
        <v>0</v>
      </c>
      <c r="T92" s="124">
        <f t="shared" si="67"/>
        <v>0</v>
      </c>
      <c r="U92" s="124">
        <f t="shared" si="68"/>
        <v>0</v>
      </c>
      <c r="V92" s="125">
        <f t="shared" si="82"/>
        <v>118.75277777777778</v>
      </c>
      <c r="W92" s="125">
        <f t="shared" si="83"/>
        <v>117.33611111111111</v>
      </c>
      <c r="X92" s="126">
        <f t="shared" si="84"/>
        <v>1</v>
      </c>
      <c r="Y92" s="127">
        <f t="shared" si="69"/>
        <v>43101</v>
      </c>
      <c r="Z92" s="127">
        <f t="shared" si="70"/>
        <v>43101</v>
      </c>
      <c r="AA92" s="124">
        <f t="shared" si="85"/>
        <v>1</v>
      </c>
      <c r="AB92" s="128">
        <f t="shared" si="86"/>
        <v>43131</v>
      </c>
      <c r="AC92" s="124">
        <f t="shared" si="87"/>
        <v>1</v>
      </c>
      <c r="AD92" s="124">
        <f t="shared" si="88"/>
        <v>1</v>
      </c>
      <c r="AE92" s="127">
        <f t="shared" si="71"/>
        <v>0</v>
      </c>
      <c r="AF92" s="127">
        <f t="shared" si="72"/>
        <v>0</v>
      </c>
      <c r="AG92" s="124">
        <f t="shared" si="89"/>
        <v>1</v>
      </c>
      <c r="AH92" s="124">
        <f t="shared" si="90"/>
        <v>1</v>
      </c>
      <c r="AI92" s="124">
        <f t="shared" si="91"/>
        <v>1</v>
      </c>
      <c r="AJ92" s="124">
        <f t="shared" si="92"/>
        <v>0</v>
      </c>
      <c r="AK92" s="124">
        <f t="shared" si="93"/>
        <v>0</v>
      </c>
      <c r="AL92" s="124">
        <f t="shared" si="94"/>
        <v>0</v>
      </c>
      <c r="AM92" s="129">
        <f t="shared" si="73"/>
        <v>0</v>
      </c>
      <c r="AN92" s="129">
        <f t="shared" si="74"/>
        <v>0</v>
      </c>
      <c r="AO92" s="81"/>
      <c r="AP92" s="124">
        <f t="shared" si="96"/>
        <v>0</v>
      </c>
      <c r="AQ92" s="124">
        <f t="shared" si="96"/>
        <v>0</v>
      </c>
      <c r="AR92" s="124">
        <f t="shared" si="96"/>
        <v>0</v>
      </c>
      <c r="AS92" s="124">
        <f t="shared" si="96"/>
        <v>0</v>
      </c>
      <c r="AT92" s="124">
        <f t="shared" si="96"/>
        <v>0</v>
      </c>
      <c r="AU92" s="124">
        <f t="shared" si="96"/>
        <v>0</v>
      </c>
      <c r="AV92" s="124">
        <f t="shared" si="96"/>
        <v>0</v>
      </c>
      <c r="AW92" s="124">
        <f t="shared" si="96"/>
        <v>0</v>
      </c>
      <c r="AX92" s="124">
        <f t="shared" si="96"/>
        <v>0</v>
      </c>
      <c r="AY92" s="124">
        <f t="shared" si="96"/>
        <v>0</v>
      </c>
      <c r="AZ92" s="124">
        <f t="shared" si="75"/>
        <v>0</v>
      </c>
      <c r="BA92" s="81"/>
      <c r="BB92" s="50"/>
      <c r="BC92" s="50"/>
      <c r="BD92" s="50"/>
      <c r="BE92" s="50"/>
      <c r="BF92" s="50"/>
      <c r="BG92" s="50"/>
      <c r="BH92" s="50"/>
      <c r="BI92" s="50"/>
      <c r="BJ92" s="50"/>
      <c r="BK92" s="50"/>
      <c r="BL92" s="50"/>
    </row>
    <row r="93" spans="1:64" s="1" customFormat="1" ht="18" customHeight="1" x14ac:dyDescent="0.25">
      <c r="A93" s="62">
        <f t="shared" si="95"/>
        <v>76</v>
      </c>
      <c r="B93" s="41"/>
      <c r="C93" s="33"/>
      <c r="D93" s="34"/>
      <c r="E93" s="13"/>
      <c r="F93" s="38"/>
      <c r="G93" s="13"/>
      <c r="H93" s="13"/>
      <c r="I93" s="29" t="str">
        <f t="shared" si="76"/>
        <v/>
      </c>
      <c r="J93" s="47" t="str">
        <f t="shared" si="77"/>
        <v/>
      </c>
      <c r="K93" s="48" t="str">
        <f t="shared" si="78"/>
        <v/>
      </c>
      <c r="L93" s="124">
        <f t="shared" si="79"/>
        <v>0</v>
      </c>
      <c r="M93" s="124">
        <f t="shared" si="80"/>
        <v>0</v>
      </c>
      <c r="N93" s="124">
        <f t="shared" si="62"/>
        <v>0</v>
      </c>
      <c r="O93" s="124">
        <f t="shared" si="63"/>
        <v>0</v>
      </c>
      <c r="P93" s="124">
        <f t="shared" si="64"/>
        <v>0</v>
      </c>
      <c r="Q93" s="124">
        <f t="shared" si="81"/>
        <v>-1</v>
      </c>
      <c r="R93" s="124">
        <f t="shared" si="65"/>
        <v>0</v>
      </c>
      <c r="S93" s="124">
        <f t="shared" si="66"/>
        <v>0</v>
      </c>
      <c r="T93" s="124">
        <f t="shared" si="67"/>
        <v>0</v>
      </c>
      <c r="U93" s="124">
        <f t="shared" si="68"/>
        <v>0</v>
      </c>
      <c r="V93" s="125">
        <f t="shared" si="82"/>
        <v>118.75277777777778</v>
      </c>
      <c r="W93" s="125">
        <f t="shared" si="83"/>
        <v>117.33611111111111</v>
      </c>
      <c r="X93" s="126">
        <f t="shared" si="84"/>
        <v>1</v>
      </c>
      <c r="Y93" s="127">
        <f t="shared" si="69"/>
        <v>43101</v>
      </c>
      <c r="Z93" s="127">
        <f t="shared" si="70"/>
        <v>43101</v>
      </c>
      <c r="AA93" s="124">
        <f t="shared" si="85"/>
        <v>1</v>
      </c>
      <c r="AB93" s="128">
        <f t="shared" si="86"/>
        <v>43131</v>
      </c>
      <c r="AC93" s="124">
        <f t="shared" si="87"/>
        <v>1</v>
      </c>
      <c r="AD93" s="124">
        <f t="shared" si="88"/>
        <v>1</v>
      </c>
      <c r="AE93" s="127">
        <f t="shared" si="71"/>
        <v>0</v>
      </c>
      <c r="AF93" s="127">
        <f t="shared" si="72"/>
        <v>0</v>
      </c>
      <c r="AG93" s="124">
        <f t="shared" si="89"/>
        <v>1</v>
      </c>
      <c r="AH93" s="124">
        <f t="shared" si="90"/>
        <v>1</v>
      </c>
      <c r="AI93" s="124">
        <f t="shared" si="91"/>
        <v>1</v>
      </c>
      <c r="AJ93" s="124">
        <f t="shared" si="92"/>
        <v>0</v>
      </c>
      <c r="AK93" s="124">
        <f t="shared" si="93"/>
        <v>0</v>
      </c>
      <c r="AL93" s="124">
        <f t="shared" si="94"/>
        <v>0</v>
      </c>
      <c r="AM93" s="129">
        <f t="shared" si="73"/>
        <v>0</v>
      </c>
      <c r="AN93" s="129">
        <f t="shared" si="74"/>
        <v>0</v>
      </c>
      <c r="AO93" s="81"/>
      <c r="AP93" s="124">
        <f t="shared" si="96"/>
        <v>0</v>
      </c>
      <c r="AQ93" s="124">
        <f t="shared" si="96"/>
        <v>0</v>
      </c>
      <c r="AR93" s="124">
        <f t="shared" si="96"/>
        <v>0</v>
      </c>
      <c r="AS93" s="124">
        <f t="shared" si="96"/>
        <v>0</v>
      </c>
      <c r="AT93" s="124">
        <f t="shared" si="96"/>
        <v>0</v>
      </c>
      <c r="AU93" s="124">
        <f t="shared" si="96"/>
        <v>0</v>
      </c>
      <c r="AV93" s="124">
        <f t="shared" si="96"/>
        <v>0</v>
      </c>
      <c r="AW93" s="124">
        <f t="shared" si="96"/>
        <v>0</v>
      </c>
      <c r="AX93" s="124">
        <f t="shared" si="96"/>
        <v>0</v>
      </c>
      <c r="AY93" s="124">
        <f t="shared" si="96"/>
        <v>0</v>
      </c>
      <c r="AZ93" s="124">
        <f t="shared" si="75"/>
        <v>0</v>
      </c>
      <c r="BA93" s="81"/>
      <c r="BB93" s="50"/>
      <c r="BC93" s="50"/>
      <c r="BD93" s="50"/>
      <c r="BE93" s="50"/>
      <c r="BF93" s="50"/>
      <c r="BG93" s="50"/>
      <c r="BH93" s="50"/>
      <c r="BI93" s="50"/>
      <c r="BJ93" s="50"/>
      <c r="BK93" s="50"/>
      <c r="BL93" s="50"/>
    </row>
    <row r="94" spans="1:64" s="1" customFormat="1" ht="18" customHeight="1" x14ac:dyDescent="0.25">
      <c r="A94" s="62">
        <f t="shared" si="95"/>
        <v>77</v>
      </c>
      <c r="B94" s="41"/>
      <c r="C94" s="33"/>
      <c r="D94" s="34"/>
      <c r="E94" s="13"/>
      <c r="F94" s="38"/>
      <c r="G94" s="13"/>
      <c r="H94" s="13"/>
      <c r="I94" s="29" t="str">
        <f t="shared" si="76"/>
        <v/>
      </c>
      <c r="J94" s="47" t="str">
        <f t="shared" si="77"/>
        <v/>
      </c>
      <c r="K94" s="48" t="str">
        <f t="shared" si="78"/>
        <v/>
      </c>
      <c r="L94" s="124">
        <f t="shared" si="79"/>
        <v>0</v>
      </c>
      <c r="M94" s="124">
        <f t="shared" si="80"/>
        <v>0</v>
      </c>
      <c r="N94" s="124">
        <f t="shared" si="62"/>
        <v>0</v>
      </c>
      <c r="O94" s="124">
        <f t="shared" si="63"/>
        <v>0</v>
      </c>
      <c r="P94" s="124">
        <f t="shared" si="64"/>
        <v>0</v>
      </c>
      <c r="Q94" s="124">
        <f t="shared" si="81"/>
        <v>-1</v>
      </c>
      <c r="R94" s="124">
        <f t="shared" si="65"/>
        <v>0</v>
      </c>
      <c r="S94" s="124">
        <f t="shared" si="66"/>
        <v>0</v>
      </c>
      <c r="T94" s="124">
        <f t="shared" si="67"/>
        <v>0</v>
      </c>
      <c r="U94" s="124">
        <f t="shared" si="68"/>
        <v>0</v>
      </c>
      <c r="V94" s="125">
        <f t="shared" si="82"/>
        <v>118.75277777777778</v>
      </c>
      <c r="W94" s="125">
        <f t="shared" si="83"/>
        <v>117.33611111111111</v>
      </c>
      <c r="X94" s="126">
        <f t="shared" si="84"/>
        <v>1</v>
      </c>
      <c r="Y94" s="127">
        <f t="shared" si="69"/>
        <v>43101</v>
      </c>
      <c r="Z94" s="127">
        <f t="shared" si="70"/>
        <v>43101</v>
      </c>
      <c r="AA94" s="124">
        <f t="shared" si="85"/>
        <v>1</v>
      </c>
      <c r="AB94" s="128">
        <f t="shared" si="86"/>
        <v>43131</v>
      </c>
      <c r="AC94" s="124">
        <f t="shared" si="87"/>
        <v>1</v>
      </c>
      <c r="AD94" s="124">
        <f t="shared" si="88"/>
        <v>1</v>
      </c>
      <c r="AE94" s="127">
        <f t="shared" si="71"/>
        <v>0</v>
      </c>
      <c r="AF94" s="127">
        <f t="shared" si="72"/>
        <v>0</v>
      </c>
      <c r="AG94" s="124">
        <f t="shared" si="89"/>
        <v>1</v>
      </c>
      <c r="AH94" s="124">
        <f t="shared" si="90"/>
        <v>1</v>
      </c>
      <c r="AI94" s="124">
        <f t="shared" si="91"/>
        <v>1</v>
      </c>
      <c r="AJ94" s="124">
        <f t="shared" si="92"/>
        <v>0</v>
      </c>
      <c r="AK94" s="124">
        <f t="shared" si="93"/>
        <v>0</v>
      </c>
      <c r="AL94" s="124">
        <f t="shared" si="94"/>
        <v>0</v>
      </c>
      <c r="AM94" s="129">
        <f t="shared" si="73"/>
        <v>0</v>
      </c>
      <c r="AN94" s="129">
        <f t="shared" si="74"/>
        <v>0</v>
      </c>
      <c r="AO94" s="81"/>
      <c r="AP94" s="124">
        <f t="shared" si="96"/>
        <v>0</v>
      </c>
      <c r="AQ94" s="124">
        <f t="shared" si="96"/>
        <v>0</v>
      </c>
      <c r="AR94" s="124">
        <f t="shared" si="96"/>
        <v>0</v>
      </c>
      <c r="AS94" s="124">
        <f t="shared" si="96"/>
        <v>0</v>
      </c>
      <c r="AT94" s="124">
        <f t="shared" si="96"/>
        <v>0</v>
      </c>
      <c r="AU94" s="124">
        <f t="shared" si="96"/>
        <v>0</v>
      </c>
      <c r="AV94" s="124">
        <f t="shared" si="96"/>
        <v>0</v>
      </c>
      <c r="AW94" s="124">
        <f t="shared" si="96"/>
        <v>0</v>
      </c>
      <c r="AX94" s="124">
        <f t="shared" si="96"/>
        <v>0</v>
      </c>
      <c r="AY94" s="124">
        <f t="shared" si="96"/>
        <v>0</v>
      </c>
      <c r="AZ94" s="124">
        <f t="shared" si="75"/>
        <v>0</v>
      </c>
      <c r="BA94" s="81"/>
      <c r="BB94" s="50"/>
      <c r="BC94" s="50"/>
      <c r="BD94" s="50"/>
      <c r="BE94" s="50"/>
      <c r="BF94" s="50"/>
      <c r="BG94" s="50"/>
      <c r="BH94" s="50"/>
      <c r="BI94" s="50"/>
      <c r="BJ94" s="50"/>
      <c r="BK94" s="50"/>
      <c r="BL94" s="50"/>
    </row>
    <row r="95" spans="1:64" s="1" customFormat="1" ht="18" customHeight="1" x14ac:dyDescent="0.25">
      <c r="A95" s="62">
        <f t="shared" si="95"/>
        <v>78</v>
      </c>
      <c r="B95" s="41"/>
      <c r="C95" s="33"/>
      <c r="D95" s="34"/>
      <c r="E95" s="13"/>
      <c r="F95" s="38"/>
      <c r="G95" s="13"/>
      <c r="H95" s="13"/>
      <c r="I95" s="29" t="str">
        <f t="shared" si="76"/>
        <v/>
      </c>
      <c r="J95" s="47" t="str">
        <f t="shared" si="77"/>
        <v/>
      </c>
      <c r="K95" s="48" t="str">
        <f t="shared" si="78"/>
        <v/>
      </c>
      <c r="L95" s="124">
        <f t="shared" si="79"/>
        <v>0</v>
      </c>
      <c r="M95" s="124">
        <f t="shared" si="80"/>
        <v>0</v>
      </c>
      <c r="N95" s="124">
        <f t="shared" si="62"/>
        <v>0</v>
      </c>
      <c r="O95" s="124">
        <f t="shared" si="63"/>
        <v>0</v>
      </c>
      <c r="P95" s="124">
        <f t="shared" si="64"/>
        <v>0</v>
      </c>
      <c r="Q95" s="124">
        <f t="shared" si="81"/>
        <v>-1</v>
      </c>
      <c r="R95" s="124">
        <f t="shared" si="65"/>
        <v>0</v>
      </c>
      <c r="S95" s="124">
        <f t="shared" si="66"/>
        <v>0</v>
      </c>
      <c r="T95" s="124">
        <f t="shared" si="67"/>
        <v>0</v>
      </c>
      <c r="U95" s="124">
        <f t="shared" si="68"/>
        <v>0</v>
      </c>
      <c r="V95" s="125">
        <f t="shared" si="82"/>
        <v>118.75277777777778</v>
      </c>
      <c r="W95" s="125">
        <f t="shared" si="83"/>
        <v>117.33611111111111</v>
      </c>
      <c r="X95" s="126">
        <f t="shared" si="84"/>
        <v>1</v>
      </c>
      <c r="Y95" s="127">
        <f t="shared" si="69"/>
        <v>43101</v>
      </c>
      <c r="Z95" s="127">
        <f t="shared" si="70"/>
        <v>43101</v>
      </c>
      <c r="AA95" s="124">
        <f t="shared" si="85"/>
        <v>1</v>
      </c>
      <c r="AB95" s="128">
        <f t="shared" si="86"/>
        <v>43131</v>
      </c>
      <c r="AC95" s="124">
        <f t="shared" si="87"/>
        <v>1</v>
      </c>
      <c r="AD95" s="124">
        <f t="shared" si="88"/>
        <v>1</v>
      </c>
      <c r="AE95" s="127">
        <f t="shared" si="71"/>
        <v>0</v>
      </c>
      <c r="AF95" s="127">
        <f t="shared" si="72"/>
        <v>0</v>
      </c>
      <c r="AG95" s="124">
        <f t="shared" si="89"/>
        <v>1</v>
      </c>
      <c r="AH95" s="124">
        <f t="shared" si="90"/>
        <v>1</v>
      </c>
      <c r="AI95" s="124">
        <f t="shared" si="91"/>
        <v>1</v>
      </c>
      <c r="AJ95" s="124">
        <f t="shared" si="92"/>
        <v>0</v>
      </c>
      <c r="AK95" s="124">
        <f t="shared" si="93"/>
        <v>0</v>
      </c>
      <c r="AL95" s="124">
        <f t="shared" si="94"/>
        <v>0</v>
      </c>
      <c r="AM95" s="129">
        <f t="shared" si="73"/>
        <v>0</v>
      </c>
      <c r="AN95" s="129">
        <f t="shared" si="74"/>
        <v>0</v>
      </c>
      <c r="AO95" s="81"/>
      <c r="AP95" s="124">
        <f t="shared" si="96"/>
        <v>0</v>
      </c>
      <c r="AQ95" s="124">
        <f t="shared" si="96"/>
        <v>0</v>
      </c>
      <c r="AR95" s="124">
        <f t="shared" si="96"/>
        <v>0</v>
      </c>
      <c r="AS95" s="124">
        <f t="shared" si="96"/>
        <v>0</v>
      </c>
      <c r="AT95" s="124">
        <f t="shared" si="96"/>
        <v>0</v>
      </c>
      <c r="AU95" s="124">
        <f t="shared" si="96"/>
        <v>0</v>
      </c>
      <c r="AV95" s="124">
        <f t="shared" si="96"/>
        <v>0</v>
      </c>
      <c r="AW95" s="124">
        <f t="shared" si="96"/>
        <v>0</v>
      </c>
      <c r="AX95" s="124">
        <f t="shared" si="96"/>
        <v>0</v>
      </c>
      <c r="AY95" s="124">
        <f t="shared" si="96"/>
        <v>0</v>
      </c>
      <c r="AZ95" s="124">
        <f t="shared" si="75"/>
        <v>0</v>
      </c>
      <c r="BA95" s="81"/>
      <c r="BB95" s="50"/>
      <c r="BC95" s="50"/>
      <c r="BD95" s="50"/>
      <c r="BE95" s="50"/>
      <c r="BF95" s="50"/>
      <c r="BG95" s="50"/>
      <c r="BH95" s="50"/>
      <c r="BI95" s="50"/>
      <c r="BJ95" s="50"/>
      <c r="BK95" s="50"/>
      <c r="BL95" s="50"/>
    </row>
    <row r="96" spans="1:64" s="1" customFormat="1" ht="18" customHeight="1" x14ac:dyDescent="0.25">
      <c r="A96" s="62">
        <f t="shared" si="95"/>
        <v>79</v>
      </c>
      <c r="B96" s="41"/>
      <c r="C96" s="33"/>
      <c r="D96" s="34"/>
      <c r="E96" s="13"/>
      <c r="F96" s="38"/>
      <c r="G96" s="13"/>
      <c r="H96" s="13"/>
      <c r="I96" s="29" t="str">
        <f t="shared" si="76"/>
        <v/>
      </c>
      <c r="J96" s="47" t="str">
        <f t="shared" si="77"/>
        <v/>
      </c>
      <c r="K96" s="48" t="str">
        <f t="shared" si="78"/>
        <v/>
      </c>
      <c r="L96" s="124">
        <f t="shared" si="79"/>
        <v>0</v>
      </c>
      <c r="M96" s="124">
        <f t="shared" si="80"/>
        <v>0</v>
      </c>
      <c r="N96" s="124">
        <f t="shared" si="62"/>
        <v>0</v>
      </c>
      <c r="O96" s="124">
        <f t="shared" si="63"/>
        <v>0</v>
      </c>
      <c r="P96" s="124">
        <f t="shared" si="64"/>
        <v>0</v>
      </c>
      <c r="Q96" s="124">
        <f t="shared" si="81"/>
        <v>-1</v>
      </c>
      <c r="R96" s="124">
        <f t="shared" si="65"/>
        <v>0</v>
      </c>
      <c r="S96" s="124">
        <f t="shared" si="66"/>
        <v>0</v>
      </c>
      <c r="T96" s="124">
        <f t="shared" si="67"/>
        <v>0</v>
      </c>
      <c r="U96" s="124">
        <f t="shared" si="68"/>
        <v>0</v>
      </c>
      <c r="V96" s="125">
        <f t="shared" si="82"/>
        <v>118.75277777777778</v>
      </c>
      <c r="W96" s="125">
        <f t="shared" si="83"/>
        <v>117.33611111111111</v>
      </c>
      <c r="X96" s="126">
        <f t="shared" si="84"/>
        <v>1</v>
      </c>
      <c r="Y96" s="127">
        <f t="shared" si="69"/>
        <v>43101</v>
      </c>
      <c r="Z96" s="127">
        <f t="shared" si="70"/>
        <v>43101</v>
      </c>
      <c r="AA96" s="124">
        <f t="shared" si="85"/>
        <v>1</v>
      </c>
      <c r="AB96" s="128">
        <f t="shared" si="86"/>
        <v>43131</v>
      </c>
      <c r="AC96" s="124">
        <f t="shared" si="87"/>
        <v>1</v>
      </c>
      <c r="AD96" s="124">
        <f t="shared" si="88"/>
        <v>1</v>
      </c>
      <c r="AE96" s="127">
        <f t="shared" si="71"/>
        <v>0</v>
      </c>
      <c r="AF96" s="127">
        <f t="shared" si="72"/>
        <v>0</v>
      </c>
      <c r="AG96" s="124">
        <f t="shared" si="89"/>
        <v>1</v>
      </c>
      <c r="AH96" s="124">
        <f t="shared" si="90"/>
        <v>1</v>
      </c>
      <c r="AI96" s="124">
        <f t="shared" si="91"/>
        <v>1</v>
      </c>
      <c r="AJ96" s="124">
        <f t="shared" si="92"/>
        <v>0</v>
      </c>
      <c r="AK96" s="124">
        <f t="shared" si="93"/>
        <v>0</v>
      </c>
      <c r="AL96" s="124">
        <f t="shared" si="94"/>
        <v>0</v>
      </c>
      <c r="AM96" s="129">
        <f t="shared" si="73"/>
        <v>0</v>
      </c>
      <c r="AN96" s="129">
        <f t="shared" si="74"/>
        <v>0</v>
      </c>
      <c r="AO96" s="81"/>
      <c r="AP96" s="124">
        <f t="shared" si="96"/>
        <v>0</v>
      </c>
      <c r="AQ96" s="124">
        <f t="shared" si="96"/>
        <v>0</v>
      </c>
      <c r="AR96" s="124">
        <f t="shared" si="96"/>
        <v>0</v>
      </c>
      <c r="AS96" s="124">
        <f t="shared" si="96"/>
        <v>0</v>
      </c>
      <c r="AT96" s="124">
        <f t="shared" si="96"/>
        <v>0</v>
      </c>
      <c r="AU96" s="124">
        <f t="shared" si="96"/>
        <v>0</v>
      </c>
      <c r="AV96" s="124">
        <f t="shared" si="96"/>
        <v>0</v>
      </c>
      <c r="AW96" s="124">
        <f t="shared" si="96"/>
        <v>0</v>
      </c>
      <c r="AX96" s="124">
        <f t="shared" si="96"/>
        <v>0</v>
      </c>
      <c r="AY96" s="124">
        <f t="shared" si="96"/>
        <v>0</v>
      </c>
      <c r="AZ96" s="124">
        <f t="shared" si="75"/>
        <v>0</v>
      </c>
      <c r="BA96" s="81"/>
      <c r="BB96" s="50"/>
      <c r="BC96" s="50"/>
      <c r="BD96" s="50"/>
      <c r="BE96" s="50"/>
      <c r="BF96" s="50"/>
      <c r="BG96" s="50"/>
      <c r="BH96" s="50"/>
      <c r="BI96" s="50"/>
      <c r="BJ96" s="50"/>
      <c r="BK96" s="50"/>
      <c r="BL96" s="50"/>
    </row>
    <row r="97" spans="1:64" s="1" customFormat="1" ht="18" customHeight="1" x14ac:dyDescent="0.25">
      <c r="A97" s="62">
        <f t="shared" si="95"/>
        <v>80</v>
      </c>
      <c r="B97" s="41"/>
      <c r="C97" s="33"/>
      <c r="D97" s="34"/>
      <c r="E97" s="13"/>
      <c r="F97" s="38"/>
      <c r="G97" s="13"/>
      <c r="H97" s="13"/>
      <c r="I97" s="29" t="str">
        <f t="shared" si="76"/>
        <v/>
      </c>
      <c r="J97" s="47" t="str">
        <f t="shared" si="77"/>
        <v/>
      </c>
      <c r="K97" s="48" t="str">
        <f t="shared" si="78"/>
        <v/>
      </c>
      <c r="L97" s="124">
        <f t="shared" si="79"/>
        <v>0</v>
      </c>
      <c r="M97" s="124">
        <f t="shared" si="80"/>
        <v>0</v>
      </c>
      <c r="N97" s="124">
        <f t="shared" si="62"/>
        <v>0</v>
      </c>
      <c r="O97" s="124">
        <f t="shared" si="63"/>
        <v>0</v>
      </c>
      <c r="P97" s="124">
        <f t="shared" si="64"/>
        <v>0</v>
      </c>
      <c r="Q97" s="124">
        <f t="shared" si="81"/>
        <v>-1</v>
      </c>
      <c r="R97" s="124">
        <f t="shared" si="65"/>
        <v>0</v>
      </c>
      <c r="S97" s="124">
        <f t="shared" si="66"/>
        <v>0</v>
      </c>
      <c r="T97" s="124">
        <f t="shared" si="67"/>
        <v>0</v>
      </c>
      <c r="U97" s="124">
        <f t="shared" si="68"/>
        <v>0</v>
      </c>
      <c r="V97" s="125">
        <f t="shared" si="82"/>
        <v>118.75277777777778</v>
      </c>
      <c r="W97" s="125">
        <f t="shared" si="83"/>
        <v>117.33611111111111</v>
      </c>
      <c r="X97" s="126">
        <f t="shared" si="84"/>
        <v>1</v>
      </c>
      <c r="Y97" s="127">
        <f t="shared" si="69"/>
        <v>43101</v>
      </c>
      <c r="Z97" s="127">
        <f t="shared" si="70"/>
        <v>43101</v>
      </c>
      <c r="AA97" s="124">
        <f t="shared" si="85"/>
        <v>1</v>
      </c>
      <c r="AB97" s="128">
        <f t="shared" si="86"/>
        <v>43131</v>
      </c>
      <c r="AC97" s="124">
        <f t="shared" si="87"/>
        <v>1</v>
      </c>
      <c r="AD97" s="124">
        <f t="shared" si="88"/>
        <v>1</v>
      </c>
      <c r="AE97" s="127">
        <f t="shared" si="71"/>
        <v>0</v>
      </c>
      <c r="AF97" s="127">
        <f t="shared" si="72"/>
        <v>0</v>
      </c>
      <c r="AG97" s="124">
        <f t="shared" si="89"/>
        <v>1</v>
      </c>
      <c r="AH97" s="124">
        <f t="shared" si="90"/>
        <v>1</v>
      </c>
      <c r="AI97" s="124">
        <f t="shared" si="91"/>
        <v>1</v>
      </c>
      <c r="AJ97" s="124">
        <f t="shared" si="92"/>
        <v>0</v>
      </c>
      <c r="AK97" s="124">
        <f t="shared" si="93"/>
        <v>0</v>
      </c>
      <c r="AL97" s="124">
        <f t="shared" si="94"/>
        <v>0</v>
      </c>
      <c r="AM97" s="129">
        <f t="shared" si="73"/>
        <v>0</v>
      </c>
      <c r="AN97" s="129">
        <f t="shared" si="74"/>
        <v>0</v>
      </c>
      <c r="AO97" s="81"/>
      <c r="AP97" s="124">
        <f t="shared" si="96"/>
        <v>0</v>
      </c>
      <c r="AQ97" s="124">
        <f t="shared" si="96"/>
        <v>0</v>
      </c>
      <c r="AR97" s="124">
        <f t="shared" si="96"/>
        <v>0</v>
      </c>
      <c r="AS97" s="124">
        <f t="shared" si="96"/>
        <v>0</v>
      </c>
      <c r="AT97" s="124">
        <f t="shared" si="96"/>
        <v>0</v>
      </c>
      <c r="AU97" s="124">
        <f t="shared" si="96"/>
        <v>0</v>
      </c>
      <c r="AV97" s="124">
        <f t="shared" si="96"/>
        <v>0</v>
      </c>
      <c r="AW97" s="124">
        <f t="shared" si="96"/>
        <v>0</v>
      </c>
      <c r="AX97" s="124">
        <f t="shared" si="96"/>
        <v>0</v>
      </c>
      <c r="AY97" s="124">
        <f t="shared" si="96"/>
        <v>0</v>
      </c>
      <c r="AZ97" s="124">
        <f t="shared" si="75"/>
        <v>0</v>
      </c>
      <c r="BA97" s="81"/>
      <c r="BB97" s="50"/>
      <c r="BC97" s="50"/>
      <c r="BD97" s="50"/>
      <c r="BE97" s="50"/>
      <c r="BF97" s="50"/>
      <c r="BG97" s="50"/>
      <c r="BH97" s="50"/>
      <c r="BI97" s="50"/>
      <c r="BJ97" s="50"/>
      <c r="BK97" s="50"/>
      <c r="BL97" s="50"/>
    </row>
    <row r="98" spans="1:64" s="1" customFormat="1" ht="18" customHeight="1" x14ac:dyDescent="0.25">
      <c r="A98" s="62">
        <f t="shared" si="95"/>
        <v>81</v>
      </c>
      <c r="B98" s="41"/>
      <c r="C98" s="33"/>
      <c r="D98" s="34"/>
      <c r="E98" s="13"/>
      <c r="F98" s="38"/>
      <c r="G98" s="13"/>
      <c r="H98" s="13"/>
      <c r="I98" s="29" t="str">
        <f t="shared" si="76"/>
        <v/>
      </c>
      <c r="J98" s="47" t="str">
        <f t="shared" si="77"/>
        <v/>
      </c>
      <c r="K98" s="48" t="str">
        <f t="shared" si="78"/>
        <v/>
      </c>
      <c r="L98" s="124">
        <f t="shared" si="79"/>
        <v>0</v>
      </c>
      <c r="M98" s="124">
        <f t="shared" si="80"/>
        <v>0</v>
      </c>
      <c r="N98" s="124">
        <f t="shared" si="62"/>
        <v>0</v>
      </c>
      <c r="O98" s="124">
        <f t="shared" si="63"/>
        <v>0</v>
      </c>
      <c r="P98" s="124">
        <f t="shared" si="64"/>
        <v>0</v>
      </c>
      <c r="Q98" s="124">
        <f t="shared" si="81"/>
        <v>-1</v>
      </c>
      <c r="R98" s="124">
        <f t="shared" si="65"/>
        <v>0</v>
      </c>
      <c r="S98" s="124">
        <f t="shared" si="66"/>
        <v>0</v>
      </c>
      <c r="T98" s="124">
        <f t="shared" si="67"/>
        <v>0</v>
      </c>
      <c r="U98" s="124">
        <f t="shared" si="68"/>
        <v>0</v>
      </c>
      <c r="V98" s="125">
        <f t="shared" si="82"/>
        <v>118.75277777777778</v>
      </c>
      <c r="W98" s="125">
        <f t="shared" si="83"/>
        <v>117.33611111111111</v>
      </c>
      <c r="X98" s="126">
        <f t="shared" si="84"/>
        <v>1</v>
      </c>
      <c r="Y98" s="127">
        <f t="shared" si="69"/>
        <v>43101</v>
      </c>
      <c r="Z98" s="127">
        <f t="shared" si="70"/>
        <v>43101</v>
      </c>
      <c r="AA98" s="124">
        <f t="shared" si="85"/>
        <v>1</v>
      </c>
      <c r="AB98" s="128">
        <f t="shared" si="86"/>
        <v>43131</v>
      </c>
      <c r="AC98" s="124">
        <f t="shared" si="87"/>
        <v>1</v>
      </c>
      <c r="AD98" s="124">
        <f t="shared" si="88"/>
        <v>1</v>
      </c>
      <c r="AE98" s="127">
        <f t="shared" si="71"/>
        <v>0</v>
      </c>
      <c r="AF98" s="127">
        <f t="shared" si="72"/>
        <v>0</v>
      </c>
      <c r="AG98" s="124">
        <f t="shared" si="89"/>
        <v>1</v>
      </c>
      <c r="AH98" s="124">
        <f t="shared" si="90"/>
        <v>1</v>
      </c>
      <c r="AI98" s="124">
        <f t="shared" si="91"/>
        <v>1</v>
      </c>
      <c r="AJ98" s="124">
        <f t="shared" si="92"/>
        <v>0</v>
      </c>
      <c r="AK98" s="124">
        <f t="shared" si="93"/>
        <v>0</v>
      </c>
      <c r="AL98" s="124">
        <f t="shared" si="94"/>
        <v>0</v>
      </c>
      <c r="AM98" s="129">
        <f t="shared" si="73"/>
        <v>0</v>
      </c>
      <c r="AN98" s="129">
        <f t="shared" si="74"/>
        <v>0</v>
      </c>
      <c r="AO98" s="81"/>
      <c r="AP98" s="124">
        <f t="shared" ref="AP98:AY107" si="97">IF(AND(ISNUMBER($I98),$I98&gt;0,AP$17&gt;=$AD98,AP$17&lt;=$AI98),1,0)</f>
        <v>0</v>
      </c>
      <c r="AQ98" s="124">
        <f t="shared" si="97"/>
        <v>0</v>
      </c>
      <c r="AR98" s="124">
        <f t="shared" si="97"/>
        <v>0</v>
      </c>
      <c r="AS98" s="124">
        <f t="shared" si="97"/>
        <v>0</v>
      </c>
      <c r="AT98" s="124">
        <f t="shared" si="97"/>
        <v>0</v>
      </c>
      <c r="AU98" s="124">
        <f t="shared" si="97"/>
        <v>0</v>
      </c>
      <c r="AV98" s="124">
        <f t="shared" si="97"/>
        <v>0</v>
      </c>
      <c r="AW98" s="124">
        <f t="shared" si="97"/>
        <v>0</v>
      </c>
      <c r="AX98" s="124">
        <f t="shared" si="97"/>
        <v>0</v>
      </c>
      <c r="AY98" s="124">
        <f t="shared" si="97"/>
        <v>0</v>
      </c>
      <c r="AZ98" s="124">
        <f t="shared" si="75"/>
        <v>0</v>
      </c>
      <c r="BA98" s="81"/>
      <c r="BB98" s="50"/>
      <c r="BC98" s="50"/>
      <c r="BD98" s="50"/>
      <c r="BE98" s="50"/>
      <c r="BF98" s="50"/>
      <c r="BG98" s="50"/>
      <c r="BH98" s="50"/>
      <c r="BI98" s="50"/>
      <c r="BJ98" s="50"/>
      <c r="BK98" s="50"/>
      <c r="BL98" s="50"/>
    </row>
    <row r="99" spans="1:64" s="1" customFormat="1" ht="18" customHeight="1" x14ac:dyDescent="0.25">
      <c r="A99" s="62">
        <f t="shared" si="95"/>
        <v>82</v>
      </c>
      <c r="B99" s="41"/>
      <c r="C99" s="33"/>
      <c r="D99" s="34"/>
      <c r="E99" s="13"/>
      <c r="F99" s="38"/>
      <c r="G99" s="13"/>
      <c r="H99" s="13"/>
      <c r="I99" s="29" t="str">
        <f t="shared" si="76"/>
        <v/>
      </c>
      <c r="J99" s="47" t="str">
        <f t="shared" si="77"/>
        <v/>
      </c>
      <c r="K99" s="48" t="str">
        <f t="shared" si="78"/>
        <v/>
      </c>
      <c r="L99" s="124">
        <f t="shared" si="79"/>
        <v>0</v>
      </c>
      <c r="M99" s="124">
        <f t="shared" si="80"/>
        <v>0</v>
      </c>
      <c r="N99" s="124">
        <f t="shared" si="62"/>
        <v>0</v>
      </c>
      <c r="O99" s="124">
        <f t="shared" si="63"/>
        <v>0</v>
      </c>
      <c r="P99" s="124">
        <f t="shared" si="64"/>
        <v>0</v>
      </c>
      <c r="Q99" s="124">
        <f t="shared" si="81"/>
        <v>-1</v>
      </c>
      <c r="R99" s="124">
        <f t="shared" si="65"/>
        <v>0</v>
      </c>
      <c r="S99" s="124">
        <f t="shared" si="66"/>
        <v>0</v>
      </c>
      <c r="T99" s="124">
        <f t="shared" si="67"/>
        <v>0</v>
      </c>
      <c r="U99" s="124">
        <f t="shared" si="68"/>
        <v>0</v>
      </c>
      <c r="V99" s="125">
        <f t="shared" si="82"/>
        <v>118.75277777777778</v>
      </c>
      <c r="W99" s="125">
        <f t="shared" si="83"/>
        <v>117.33611111111111</v>
      </c>
      <c r="X99" s="126">
        <f t="shared" si="84"/>
        <v>1</v>
      </c>
      <c r="Y99" s="127">
        <f t="shared" si="69"/>
        <v>43101</v>
      </c>
      <c r="Z99" s="127">
        <f t="shared" si="70"/>
        <v>43101</v>
      </c>
      <c r="AA99" s="124">
        <f t="shared" si="85"/>
        <v>1</v>
      </c>
      <c r="AB99" s="128">
        <f t="shared" si="86"/>
        <v>43131</v>
      </c>
      <c r="AC99" s="124">
        <f t="shared" si="87"/>
        <v>1</v>
      </c>
      <c r="AD99" s="124">
        <f t="shared" si="88"/>
        <v>1</v>
      </c>
      <c r="AE99" s="127">
        <f t="shared" si="71"/>
        <v>0</v>
      </c>
      <c r="AF99" s="127">
        <f t="shared" si="72"/>
        <v>0</v>
      </c>
      <c r="AG99" s="124">
        <f t="shared" si="89"/>
        <v>1</v>
      </c>
      <c r="AH99" s="124">
        <f t="shared" si="90"/>
        <v>1</v>
      </c>
      <c r="AI99" s="124">
        <f t="shared" si="91"/>
        <v>1</v>
      </c>
      <c r="AJ99" s="124">
        <f t="shared" si="92"/>
        <v>0</v>
      </c>
      <c r="AK99" s="124">
        <f t="shared" si="93"/>
        <v>0</v>
      </c>
      <c r="AL99" s="124">
        <f t="shared" si="94"/>
        <v>0</v>
      </c>
      <c r="AM99" s="129">
        <f t="shared" si="73"/>
        <v>0</v>
      </c>
      <c r="AN99" s="129">
        <f t="shared" si="74"/>
        <v>0</v>
      </c>
      <c r="AO99" s="81"/>
      <c r="AP99" s="124">
        <f t="shared" si="97"/>
        <v>0</v>
      </c>
      <c r="AQ99" s="124">
        <f t="shared" si="97"/>
        <v>0</v>
      </c>
      <c r="AR99" s="124">
        <f t="shared" si="97"/>
        <v>0</v>
      </c>
      <c r="AS99" s="124">
        <f t="shared" si="97"/>
        <v>0</v>
      </c>
      <c r="AT99" s="124">
        <f t="shared" si="97"/>
        <v>0</v>
      </c>
      <c r="AU99" s="124">
        <f t="shared" si="97"/>
        <v>0</v>
      </c>
      <c r="AV99" s="124">
        <f t="shared" si="97"/>
        <v>0</v>
      </c>
      <c r="AW99" s="124">
        <f t="shared" si="97"/>
        <v>0</v>
      </c>
      <c r="AX99" s="124">
        <f t="shared" si="97"/>
        <v>0</v>
      </c>
      <c r="AY99" s="124">
        <f t="shared" si="97"/>
        <v>0</v>
      </c>
      <c r="AZ99" s="124">
        <f t="shared" si="75"/>
        <v>0</v>
      </c>
      <c r="BA99" s="81"/>
      <c r="BB99" s="50"/>
      <c r="BC99" s="50"/>
      <c r="BD99" s="50"/>
      <c r="BE99" s="50"/>
      <c r="BF99" s="50"/>
      <c r="BG99" s="50"/>
      <c r="BH99" s="50"/>
      <c r="BI99" s="50"/>
      <c r="BJ99" s="50"/>
      <c r="BK99" s="50"/>
      <c r="BL99" s="50"/>
    </row>
    <row r="100" spans="1:64" s="1" customFormat="1" ht="18" customHeight="1" x14ac:dyDescent="0.25">
      <c r="A100" s="62">
        <f t="shared" si="95"/>
        <v>83</v>
      </c>
      <c r="B100" s="41"/>
      <c r="C100" s="33"/>
      <c r="D100" s="34"/>
      <c r="E100" s="13"/>
      <c r="F100" s="38"/>
      <c r="G100" s="13"/>
      <c r="H100" s="13"/>
      <c r="I100" s="29" t="str">
        <f t="shared" si="76"/>
        <v/>
      </c>
      <c r="J100" s="47" t="str">
        <f t="shared" si="77"/>
        <v/>
      </c>
      <c r="K100" s="48" t="str">
        <f t="shared" si="78"/>
        <v/>
      </c>
      <c r="L100" s="124">
        <f t="shared" si="79"/>
        <v>0</v>
      </c>
      <c r="M100" s="124">
        <f t="shared" si="80"/>
        <v>0</v>
      </c>
      <c r="N100" s="124">
        <f t="shared" si="62"/>
        <v>0</v>
      </c>
      <c r="O100" s="124">
        <f t="shared" si="63"/>
        <v>0</v>
      </c>
      <c r="P100" s="124">
        <f t="shared" si="64"/>
        <v>0</v>
      </c>
      <c r="Q100" s="124">
        <f t="shared" si="81"/>
        <v>-1</v>
      </c>
      <c r="R100" s="124">
        <f t="shared" si="65"/>
        <v>0</v>
      </c>
      <c r="S100" s="124">
        <f t="shared" si="66"/>
        <v>0</v>
      </c>
      <c r="T100" s="124">
        <f t="shared" si="67"/>
        <v>0</v>
      </c>
      <c r="U100" s="124">
        <f t="shared" si="68"/>
        <v>0</v>
      </c>
      <c r="V100" s="125">
        <f t="shared" si="82"/>
        <v>118.75277777777778</v>
      </c>
      <c r="W100" s="125">
        <f t="shared" si="83"/>
        <v>117.33611111111111</v>
      </c>
      <c r="X100" s="126">
        <f t="shared" si="84"/>
        <v>1</v>
      </c>
      <c r="Y100" s="127">
        <f t="shared" si="69"/>
        <v>43101</v>
      </c>
      <c r="Z100" s="127">
        <f t="shared" si="70"/>
        <v>43101</v>
      </c>
      <c r="AA100" s="124">
        <f t="shared" si="85"/>
        <v>1</v>
      </c>
      <c r="AB100" s="128">
        <f t="shared" si="86"/>
        <v>43131</v>
      </c>
      <c r="AC100" s="124">
        <f t="shared" si="87"/>
        <v>1</v>
      </c>
      <c r="AD100" s="124">
        <f t="shared" si="88"/>
        <v>1</v>
      </c>
      <c r="AE100" s="127">
        <f t="shared" si="71"/>
        <v>0</v>
      </c>
      <c r="AF100" s="127">
        <f t="shared" si="72"/>
        <v>0</v>
      </c>
      <c r="AG100" s="124">
        <f t="shared" si="89"/>
        <v>1</v>
      </c>
      <c r="AH100" s="124">
        <f t="shared" si="90"/>
        <v>1</v>
      </c>
      <c r="AI100" s="124">
        <f t="shared" si="91"/>
        <v>1</v>
      </c>
      <c r="AJ100" s="124">
        <f t="shared" si="92"/>
        <v>0</v>
      </c>
      <c r="AK100" s="124">
        <f t="shared" si="93"/>
        <v>0</v>
      </c>
      <c r="AL100" s="124">
        <f t="shared" si="94"/>
        <v>0</v>
      </c>
      <c r="AM100" s="129">
        <f t="shared" si="73"/>
        <v>0</v>
      </c>
      <c r="AN100" s="129">
        <f t="shared" si="74"/>
        <v>0</v>
      </c>
      <c r="AO100" s="81"/>
      <c r="AP100" s="124">
        <f t="shared" si="97"/>
        <v>0</v>
      </c>
      <c r="AQ100" s="124">
        <f t="shared" si="97"/>
        <v>0</v>
      </c>
      <c r="AR100" s="124">
        <f t="shared" si="97"/>
        <v>0</v>
      </c>
      <c r="AS100" s="124">
        <f t="shared" si="97"/>
        <v>0</v>
      </c>
      <c r="AT100" s="124">
        <f t="shared" si="97"/>
        <v>0</v>
      </c>
      <c r="AU100" s="124">
        <f t="shared" si="97"/>
        <v>0</v>
      </c>
      <c r="AV100" s="124">
        <f t="shared" si="97"/>
        <v>0</v>
      </c>
      <c r="AW100" s="124">
        <f t="shared" si="97"/>
        <v>0</v>
      </c>
      <c r="AX100" s="124">
        <f t="shared" si="97"/>
        <v>0</v>
      </c>
      <c r="AY100" s="124">
        <f t="shared" si="97"/>
        <v>0</v>
      </c>
      <c r="AZ100" s="124">
        <f t="shared" si="75"/>
        <v>0</v>
      </c>
      <c r="BA100" s="81"/>
      <c r="BB100" s="50"/>
      <c r="BC100" s="50"/>
      <c r="BD100" s="50"/>
      <c r="BE100" s="50"/>
      <c r="BF100" s="50"/>
      <c r="BG100" s="50"/>
      <c r="BH100" s="50"/>
      <c r="BI100" s="50"/>
      <c r="BJ100" s="50"/>
      <c r="BK100" s="50"/>
      <c r="BL100" s="50"/>
    </row>
    <row r="101" spans="1:64" s="1" customFormat="1" ht="18" customHeight="1" x14ac:dyDescent="0.25">
      <c r="A101" s="62">
        <f t="shared" si="95"/>
        <v>84</v>
      </c>
      <c r="B101" s="41"/>
      <c r="C101" s="33"/>
      <c r="D101" s="34"/>
      <c r="E101" s="13"/>
      <c r="F101" s="38"/>
      <c r="G101" s="13"/>
      <c r="H101" s="13"/>
      <c r="I101" s="29" t="str">
        <f t="shared" si="76"/>
        <v/>
      </c>
      <c r="J101" s="47" t="str">
        <f t="shared" si="77"/>
        <v/>
      </c>
      <c r="K101" s="48" t="str">
        <f t="shared" si="78"/>
        <v/>
      </c>
      <c r="L101" s="124">
        <f t="shared" si="79"/>
        <v>0</v>
      </c>
      <c r="M101" s="124">
        <f t="shared" si="80"/>
        <v>0</v>
      </c>
      <c r="N101" s="124">
        <f t="shared" si="62"/>
        <v>0</v>
      </c>
      <c r="O101" s="124">
        <f t="shared" si="63"/>
        <v>0</v>
      </c>
      <c r="P101" s="124">
        <f t="shared" si="64"/>
        <v>0</v>
      </c>
      <c r="Q101" s="124">
        <f t="shared" si="81"/>
        <v>-1</v>
      </c>
      <c r="R101" s="124">
        <f t="shared" si="65"/>
        <v>0</v>
      </c>
      <c r="S101" s="124">
        <f t="shared" si="66"/>
        <v>0</v>
      </c>
      <c r="T101" s="124">
        <f t="shared" si="67"/>
        <v>0</v>
      </c>
      <c r="U101" s="124">
        <f t="shared" si="68"/>
        <v>0</v>
      </c>
      <c r="V101" s="125">
        <f t="shared" si="82"/>
        <v>118.75277777777778</v>
      </c>
      <c r="W101" s="125">
        <f t="shared" si="83"/>
        <v>117.33611111111111</v>
      </c>
      <c r="X101" s="126">
        <f t="shared" si="84"/>
        <v>1</v>
      </c>
      <c r="Y101" s="127">
        <f t="shared" si="69"/>
        <v>43101</v>
      </c>
      <c r="Z101" s="127">
        <f t="shared" si="70"/>
        <v>43101</v>
      </c>
      <c r="AA101" s="124">
        <f t="shared" si="85"/>
        <v>1</v>
      </c>
      <c r="AB101" s="128">
        <f t="shared" si="86"/>
        <v>43131</v>
      </c>
      <c r="AC101" s="124">
        <f t="shared" si="87"/>
        <v>1</v>
      </c>
      <c r="AD101" s="124">
        <f t="shared" si="88"/>
        <v>1</v>
      </c>
      <c r="AE101" s="127">
        <f t="shared" si="71"/>
        <v>0</v>
      </c>
      <c r="AF101" s="127">
        <f t="shared" si="72"/>
        <v>0</v>
      </c>
      <c r="AG101" s="124">
        <f t="shared" si="89"/>
        <v>1</v>
      </c>
      <c r="AH101" s="124">
        <f t="shared" si="90"/>
        <v>1</v>
      </c>
      <c r="AI101" s="124">
        <f t="shared" si="91"/>
        <v>1</v>
      </c>
      <c r="AJ101" s="124">
        <f t="shared" si="92"/>
        <v>0</v>
      </c>
      <c r="AK101" s="124">
        <f t="shared" si="93"/>
        <v>0</v>
      </c>
      <c r="AL101" s="124">
        <f t="shared" si="94"/>
        <v>0</v>
      </c>
      <c r="AM101" s="129">
        <f t="shared" si="73"/>
        <v>0</v>
      </c>
      <c r="AN101" s="129">
        <f t="shared" si="74"/>
        <v>0</v>
      </c>
      <c r="AO101" s="81"/>
      <c r="AP101" s="124">
        <f t="shared" si="97"/>
        <v>0</v>
      </c>
      <c r="AQ101" s="124">
        <f t="shared" si="97"/>
        <v>0</v>
      </c>
      <c r="AR101" s="124">
        <f t="shared" si="97"/>
        <v>0</v>
      </c>
      <c r="AS101" s="124">
        <f t="shared" si="97"/>
        <v>0</v>
      </c>
      <c r="AT101" s="124">
        <f t="shared" si="97"/>
        <v>0</v>
      </c>
      <c r="AU101" s="124">
        <f t="shared" si="97"/>
        <v>0</v>
      </c>
      <c r="AV101" s="124">
        <f t="shared" si="97"/>
        <v>0</v>
      </c>
      <c r="AW101" s="124">
        <f t="shared" si="97"/>
        <v>0</v>
      </c>
      <c r="AX101" s="124">
        <f t="shared" si="97"/>
        <v>0</v>
      </c>
      <c r="AY101" s="124">
        <f t="shared" si="97"/>
        <v>0</v>
      </c>
      <c r="AZ101" s="124">
        <f t="shared" si="75"/>
        <v>0</v>
      </c>
      <c r="BA101" s="81"/>
      <c r="BB101" s="50"/>
      <c r="BC101" s="50"/>
      <c r="BD101" s="50"/>
      <c r="BE101" s="50"/>
      <c r="BF101" s="50"/>
      <c r="BG101" s="50"/>
      <c r="BH101" s="50"/>
      <c r="BI101" s="50"/>
      <c r="BJ101" s="50"/>
      <c r="BK101" s="50"/>
      <c r="BL101" s="50"/>
    </row>
    <row r="102" spans="1:64" s="1" customFormat="1" ht="18" customHeight="1" x14ac:dyDescent="0.25">
      <c r="A102" s="62">
        <f t="shared" si="95"/>
        <v>85</v>
      </c>
      <c r="B102" s="41"/>
      <c r="C102" s="33"/>
      <c r="D102" s="34"/>
      <c r="E102" s="13"/>
      <c r="F102" s="38"/>
      <c r="G102" s="13"/>
      <c r="H102" s="13"/>
      <c r="I102" s="29" t="str">
        <f t="shared" si="76"/>
        <v/>
      </c>
      <c r="J102" s="47" t="str">
        <f t="shared" si="77"/>
        <v/>
      </c>
      <c r="K102" s="48" t="str">
        <f t="shared" si="78"/>
        <v/>
      </c>
      <c r="L102" s="124">
        <f t="shared" si="79"/>
        <v>0</v>
      </c>
      <c r="M102" s="124">
        <f t="shared" si="80"/>
        <v>0</v>
      </c>
      <c r="N102" s="124">
        <f t="shared" si="62"/>
        <v>0</v>
      </c>
      <c r="O102" s="124">
        <f t="shared" si="63"/>
        <v>0</v>
      </c>
      <c r="P102" s="124">
        <f t="shared" si="64"/>
        <v>0</v>
      </c>
      <c r="Q102" s="124">
        <f t="shared" si="81"/>
        <v>-1</v>
      </c>
      <c r="R102" s="124">
        <f t="shared" si="65"/>
        <v>0</v>
      </c>
      <c r="S102" s="124">
        <f t="shared" si="66"/>
        <v>0</v>
      </c>
      <c r="T102" s="124">
        <f t="shared" si="67"/>
        <v>0</v>
      </c>
      <c r="U102" s="124">
        <f t="shared" si="68"/>
        <v>0</v>
      </c>
      <c r="V102" s="125">
        <f t="shared" si="82"/>
        <v>118.75277777777778</v>
      </c>
      <c r="W102" s="125">
        <f t="shared" si="83"/>
        <v>117.33611111111111</v>
      </c>
      <c r="X102" s="126">
        <f t="shared" si="84"/>
        <v>1</v>
      </c>
      <c r="Y102" s="127">
        <f t="shared" si="69"/>
        <v>43101</v>
      </c>
      <c r="Z102" s="127">
        <f t="shared" si="70"/>
        <v>43101</v>
      </c>
      <c r="AA102" s="124">
        <f t="shared" si="85"/>
        <v>1</v>
      </c>
      <c r="AB102" s="128">
        <f t="shared" si="86"/>
        <v>43131</v>
      </c>
      <c r="AC102" s="124">
        <f t="shared" si="87"/>
        <v>1</v>
      </c>
      <c r="AD102" s="124">
        <f t="shared" si="88"/>
        <v>1</v>
      </c>
      <c r="AE102" s="127">
        <f t="shared" si="71"/>
        <v>0</v>
      </c>
      <c r="AF102" s="127">
        <f t="shared" si="72"/>
        <v>0</v>
      </c>
      <c r="AG102" s="124">
        <f t="shared" si="89"/>
        <v>1</v>
      </c>
      <c r="AH102" s="124">
        <f t="shared" si="90"/>
        <v>1</v>
      </c>
      <c r="AI102" s="124">
        <f t="shared" si="91"/>
        <v>1</v>
      </c>
      <c r="AJ102" s="124">
        <f t="shared" si="92"/>
        <v>0</v>
      </c>
      <c r="AK102" s="124">
        <f t="shared" si="93"/>
        <v>0</v>
      </c>
      <c r="AL102" s="124">
        <f t="shared" si="94"/>
        <v>0</v>
      </c>
      <c r="AM102" s="129">
        <f t="shared" si="73"/>
        <v>0</v>
      </c>
      <c r="AN102" s="129">
        <f t="shared" si="74"/>
        <v>0</v>
      </c>
      <c r="AO102" s="81"/>
      <c r="AP102" s="124">
        <f t="shared" si="97"/>
        <v>0</v>
      </c>
      <c r="AQ102" s="124">
        <f t="shared" si="97"/>
        <v>0</v>
      </c>
      <c r="AR102" s="124">
        <f t="shared" si="97"/>
        <v>0</v>
      </c>
      <c r="AS102" s="124">
        <f t="shared" si="97"/>
        <v>0</v>
      </c>
      <c r="AT102" s="124">
        <f t="shared" si="97"/>
        <v>0</v>
      </c>
      <c r="AU102" s="124">
        <f t="shared" si="97"/>
        <v>0</v>
      </c>
      <c r="AV102" s="124">
        <f t="shared" si="97"/>
        <v>0</v>
      </c>
      <c r="AW102" s="124">
        <f t="shared" si="97"/>
        <v>0</v>
      </c>
      <c r="AX102" s="124">
        <f t="shared" si="97"/>
        <v>0</v>
      </c>
      <c r="AY102" s="124">
        <f t="shared" si="97"/>
        <v>0</v>
      </c>
      <c r="AZ102" s="124">
        <f t="shared" si="75"/>
        <v>0</v>
      </c>
      <c r="BA102" s="81"/>
      <c r="BB102" s="50"/>
      <c r="BC102" s="50"/>
      <c r="BD102" s="50"/>
      <c r="BE102" s="50"/>
      <c r="BF102" s="50"/>
      <c r="BG102" s="50"/>
      <c r="BH102" s="50"/>
      <c r="BI102" s="50"/>
      <c r="BJ102" s="50"/>
      <c r="BK102" s="50"/>
      <c r="BL102" s="50"/>
    </row>
    <row r="103" spans="1:64" s="1" customFormat="1" ht="18" customHeight="1" x14ac:dyDescent="0.25">
      <c r="A103" s="62">
        <f t="shared" si="95"/>
        <v>86</v>
      </c>
      <c r="B103" s="41"/>
      <c r="C103" s="33"/>
      <c r="D103" s="34"/>
      <c r="E103" s="13"/>
      <c r="F103" s="38"/>
      <c r="G103" s="13"/>
      <c r="H103" s="13"/>
      <c r="I103" s="29" t="str">
        <f t="shared" si="76"/>
        <v/>
      </c>
      <c r="J103" s="47" t="str">
        <f t="shared" si="77"/>
        <v/>
      </c>
      <c r="K103" s="48" t="str">
        <f t="shared" si="78"/>
        <v/>
      </c>
      <c r="L103" s="124">
        <f t="shared" si="79"/>
        <v>0</v>
      </c>
      <c r="M103" s="124">
        <f t="shared" si="80"/>
        <v>0</v>
      </c>
      <c r="N103" s="124">
        <f t="shared" si="62"/>
        <v>0</v>
      </c>
      <c r="O103" s="124">
        <f t="shared" si="63"/>
        <v>0</v>
      </c>
      <c r="P103" s="124">
        <f t="shared" si="64"/>
        <v>0</v>
      </c>
      <c r="Q103" s="124">
        <f t="shared" si="81"/>
        <v>-1</v>
      </c>
      <c r="R103" s="124">
        <f t="shared" si="65"/>
        <v>0</v>
      </c>
      <c r="S103" s="124">
        <f t="shared" si="66"/>
        <v>0</v>
      </c>
      <c r="T103" s="124">
        <f t="shared" si="67"/>
        <v>0</v>
      </c>
      <c r="U103" s="124">
        <f t="shared" si="68"/>
        <v>0</v>
      </c>
      <c r="V103" s="125">
        <f t="shared" si="82"/>
        <v>118.75277777777778</v>
      </c>
      <c r="W103" s="125">
        <f t="shared" si="83"/>
        <v>117.33611111111111</v>
      </c>
      <c r="X103" s="126">
        <f t="shared" si="84"/>
        <v>1</v>
      </c>
      <c r="Y103" s="127">
        <f t="shared" si="69"/>
        <v>43101</v>
      </c>
      <c r="Z103" s="127">
        <f t="shared" si="70"/>
        <v>43101</v>
      </c>
      <c r="AA103" s="124">
        <f t="shared" si="85"/>
        <v>1</v>
      </c>
      <c r="AB103" s="128">
        <f t="shared" si="86"/>
        <v>43131</v>
      </c>
      <c r="AC103" s="124">
        <f t="shared" si="87"/>
        <v>1</v>
      </c>
      <c r="AD103" s="124">
        <f t="shared" si="88"/>
        <v>1</v>
      </c>
      <c r="AE103" s="127">
        <f t="shared" si="71"/>
        <v>0</v>
      </c>
      <c r="AF103" s="127">
        <f t="shared" si="72"/>
        <v>0</v>
      </c>
      <c r="AG103" s="124">
        <f t="shared" si="89"/>
        <v>1</v>
      </c>
      <c r="AH103" s="124">
        <f t="shared" si="90"/>
        <v>1</v>
      </c>
      <c r="AI103" s="124">
        <f t="shared" si="91"/>
        <v>1</v>
      </c>
      <c r="AJ103" s="124">
        <f t="shared" si="92"/>
        <v>0</v>
      </c>
      <c r="AK103" s="124">
        <f t="shared" si="93"/>
        <v>0</v>
      </c>
      <c r="AL103" s="124">
        <f t="shared" si="94"/>
        <v>0</v>
      </c>
      <c r="AM103" s="129">
        <f t="shared" si="73"/>
        <v>0</v>
      </c>
      <c r="AN103" s="129">
        <f t="shared" si="74"/>
        <v>0</v>
      </c>
      <c r="AO103" s="81"/>
      <c r="AP103" s="124">
        <f t="shared" si="97"/>
        <v>0</v>
      </c>
      <c r="AQ103" s="124">
        <f t="shared" si="97"/>
        <v>0</v>
      </c>
      <c r="AR103" s="124">
        <f t="shared" si="97"/>
        <v>0</v>
      </c>
      <c r="AS103" s="124">
        <f t="shared" si="97"/>
        <v>0</v>
      </c>
      <c r="AT103" s="124">
        <f t="shared" si="97"/>
        <v>0</v>
      </c>
      <c r="AU103" s="124">
        <f t="shared" si="97"/>
        <v>0</v>
      </c>
      <c r="AV103" s="124">
        <f t="shared" si="97"/>
        <v>0</v>
      </c>
      <c r="AW103" s="124">
        <f t="shared" si="97"/>
        <v>0</v>
      </c>
      <c r="AX103" s="124">
        <f t="shared" si="97"/>
        <v>0</v>
      </c>
      <c r="AY103" s="124">
        <f t="shared" si="97"/>
        <v>0</v>
      </c>
      <c r="AZ103" s="124">
        <f t="shared" si="75"/>
        <v>0</v>
      </c>
      <c r="BA103" s="81"/>
      <c r="BB103" s="50"/>
      <c r="BC103" s="50"/>
      <c r="BD103" s="50"/>
      <c r="BE103" s="50"/>
      <c r="BF103" s="50"/>
      <c r="BG103" s="50"/>
      <c r="BH103" s="50"/>
      <c r="BI103" s="50"/>
      <c r="BJ103" s="50"/>
      <c r="BK103" s="50"/>
      <c r="BL103" s="50"/>
    </row>
    <row r="104" spans="1:64" s="1" customFormat="1" ht="18" customHeight="1" x14ac:dyDescent="0.25">
      <c r="A104" s="62">
        <f t="shared" si="95"/>
        <v>87</v>
      </c>
      <c r="B104" s="41"/>
      <c r="C104" s="33"/>
      <c r="D104" s="34"/>
      <c r="E104" s="13"/>
      <c r="F104" s="38"/>
      <c r="G104" s="13"/>
      <c r="H104" s="13"/>
      <c r="I104" s="29" t="str">
        <f t="shared" si="76"/>
        <v/>
      </c>
      <c r="J104" s="47" t="str">
        <f t="shared" si="77"/>
        <v/>
      </c>
      <c r="K104" s="48" t="str">
        <f t="shared" si="78"/>
        <v/>
      </c>
      <c r="L104" s="124">
        <f t="shared" si="79"/>
        <v>0</v>
      </c>
      <c r="M104" s="124">
        <f t="shared" si="80"/>
        <v>0</v>
      </c>
      <c r="N104" s="124">
        <f t="shared" si="62"/>
        <v>0</v>
      </c>
      <c r="O104" s="124">
        <f t="shared" si="63"/>
        <v>0</v>
      </c>
      <c r="P104" s="124">
        <f t="shared" si="64"/>
        <v>0</v>
      </c>
      <c r="Q104" s="124">
        <f t="shared" si="81"/>
        <v>-1</v>
      </c>
      <c r="R104" s="124">
        <f t="shared" si="65"/>
        <v>0</v>
      </c>
      <c r="S104" s="124">
        <f t="shared" si="66"/>
        <v>0</v>
      </c>
      <c r="T104" s="124">
        <f t="shared" si="67"/>
        <v>0</v>
      </c>
      <c r="U104" s="124">
        <f t="shared" si="68"/>
        <v>0</v>
      </c>
      <c r="V104" s="125">
        <f t="shared" si="82"/>
        <v>118.75277777777778</v>
      </c>
      <c r="W104" s="125">
        <f t="shared" si="83"/>
        <v>117.33611111111111</v>
      </c>
      <c r="X104" s="126">
        <f t="shared" si="84"/>
        <v>1</v>
      </c>
      <c r="Y104" s="127">
        <f t="shared" si="69"/>
        <v>43101</v>
      </c>
      <c r="Z104" s="127">
        <f t="shared" si="70"/>
        <v>43101</v>
      </c>
      <c r="AA104" s="124">
        <f t="shared" si="85"/>
        <v>1</v>
      </c>
      <c r="AB104" s="128">
        <f t="shared" si="86"/>
        <v>43131</v>
      </c>
      <c r="AC104" s="124">
        <f t="shared" si="87"/>
        <v>1</v>
      </c>
      <c r="AD104" s="124">
        <f t="shared" si="88"/>
        <v>1</v>
      </c>
      <c r="AE104" s="127">
        <f t="shared" si="71"/>
        <v>0</v>
      </c>
      <c r="AF104" s="127">
        <f t="shared" si="72"/>
        <v>0</v>
      </c>
      <c r="AG104" s="124">
        <f t="shared" si="89"/>
        <v>1</v>
      </c>
      <c r="AH104" s="124">
        <f t="shared" si="90"/>
        <v>1</v>
      </c>
      <c r="AI104" s="124">
        <f t="shared" si="91"/>
        <v>1</v>
      </c>
      <c r="AJ104" s="124">
        <f t="shared" si="92"/>
        <v>0</v>
      </c>
      <c r="AK104" s="124">
        <f t="shared" si="93"/>
        <v>0</v>
      </c>
      <c r="AL104" s="124">
        <f t="shared" si="94"/>
        <v>0</v>
      </c>
      <c r="AM104" s="129">
        <f t="shared" si="73"/>
        <v>0</v>
      </c>
      <c r="AN104" s="129">
        <f t="shared" si="74"/>
        <v>0</v>
      </c>
      <c r="AO104" s="81"/>
      <c r="AP104" s="124">
        <f t="shared" si="97"/>
        <v>0</v>
      </c>
      <c r="AQ104" s="124">
        <f t="shared" si="97"/>
        <v>0</v>
      </c>
      <c r="AR104" s="124">
        <f t="shared" si="97"/>
        <v>0</v>
      </c>
      <c r="AS104" s="124">
        <f t="shared" si="97"/>
        <v>0</v>
      </c>
      <c r="AT104" s="124">
        <f t="shared" si="97"/>
        <v>0</v>
      </c>
      <c r="AU104" s="124">
        <f t="shared" si="97"/>
        <v>0</v>
      </c>
      <c r="AV104" s="124">
        <f t="shared" si="97"/>
        <v>0</v>
      </c>
      <c r="AW104" s="124">
        <f t="shared" si="97"/>
        <v>0</v>
      </c>
      <c r="AX104" s="124">
        <f t="shared" si="97"/>
        <v>0</v>
      </c>
      <c r="AY104" s="124">
        <f t="shared" si="97"/>
        <v>0</v>
      </c>
      <c r="AZ104" s="124">
        <f t="shared" si="75"/>
        <v>0</v>
      </c>
      <c r="BA104" s="81"/>
      <c r="BB104" s="50"/>
      <c r="BC104" s="50"/>
      <c r="BD104" s="50"/>
      <c r="BE104" s="50"/>
      <c r="BF104" s="50"/>
      <c r="BG104" s="50"/>
      <c r="BH104" s="50"/>
      <c r="BI104" s="50"/>
      <c r="BJ104" s="50"/>
      <c r="BK104" s="50"/>
      <c r="BL104" s="50"/>
    </row>
    <row r="105" spans="1:64" s="1" customFormat="1" ht="18" customHeight="1" x14ac:dyDescent="0.25">
      <c r="A105" s="62">
        <f t="shared" si="95"/>
        <v>88</v>
      </c>
      <c r="B105" s="41"/>
      <c r="C105" s="33"/>
      <c r="D105" s="34"/>
      <c r="E105" s="13"/>
      <c r="F105" s="38"/>
      <c r="G105" s="13"/>
      <c r="H105" s="13"/>
      <c r="I105" s="29" t="str">
        <f t="shared" si="76"/>
        <v/>
      </c>
      <c r="J105" s="47" t="str">
        <f t="shared" si="77"/>
        <v/>
      </c>
      <c r="K105" s="48" t="str">
        <f t="shared" si="78"/>
        <v/>
      </c>
      <c r="L105" s="124">
        <f t="shared" si="79"/>
        <v>0</v>
      </c>
      <c r="M105" s="124">
        <f t="shared" si="80"/>
        <v>0</v>
      </c>
      <c r="N105" s="124">
        <f t="shared" si="62"/>
        <v>0</v>
      </c>
      <c r="O105" s="124">
        <f t="shared" si="63"/>
        <v>0</v>
      </c>
      <c r="P105" s="124">
        <f t="shared" si="64"/>
        <v>0</v>
      </c>
      <c r="Q105" s="124">
        <f t="shared" si="81"/>
        <v>-1</v>
      </c>
      <c r="R105" s="124">
        <f t="shared" si="65"/>
        <v>0</v>
      </c>
      <c r="S105" s="124">
        <f t="shared" si="66"/>
        <v>0</v>
      </c>
      <c r="T105" s="124">
        <f t="shared" si="67"/>
        <v>0</v>
      </c>
      <c r="U105" s="124">
        <f t="shared" si="68"/>
        <v>0</v>
      </c>
      <c r="V105" s="125">
        <f t="shared" si="82"/>
        <v>118.75277777777778</v>
      </c>
      <c r="W105" s="125">
        <f t="shared" si="83"/>
        <v>117.33611111111111</v>
      </c>
      <c r="X105" s="126">
        <f t="shared" si="84"/>
        <v>1</v>
      </c>
      <c r="Y105" s="127">
        <f t="shared" si="69"/>
        <v>43101</v>
      </c>
      <c r="Z105" s="127">
        <f t="shared" si="70"/>
        <v>43101</v>
      </c>
      <c r="AA105" s="124">
        <f t="shared" si="85"/>
        <v>1</v>
      </c>
      <c r="AB105" s="128">
        <f t="shared" si="86"/>
        <v>43131</v>
      </c>
      <c r="AC105" s="124">
        <f t="shared" si="87"/>
        <v>1</v>
      </c>
      <c r="AD105" s="124">
        <f t="shared" si="88"/>
        <v>1</v>
      </c>
      <c r="AE105" s="127">
        <f t="shared" si="71"/>
        <v>0</v>
      </c>
      <c r="AF105" s="127">
        <f t="shared" si="72"/>
        <v>0</v>
      </c>
      <c r="AG105" s="124">
        <f t="shared" si="89"/>
        <v>1</v>
      </c>
      <c r="AH105" s="124">
        <f t="shared" si="90"/>
        <v>1</v>
      </c>
      <c r="AI105" s="124">
        <f t="shared" si="91"/>
        <v>1</v>
      </c>
      <c r="AJ105" s="124">
        <f t="shared" si="92"/>
        <v>0</v>
      </c>
      <c r="AK105" s="124">
        <f t="shared" si="93"/>
        <v>0</v>
      </c>
      <c r="AL105" s="124">
        <f t="shared" si="94"/>
        <v>0</v>
      </c>
      <c r="AM105" s="129">
        <f t="shared" si="73"/>
        <v>0</v>
      </c>
      <c r="AN105" s="129">
        <f t="shared" si="74"/>
        <v>0</v>
      </c>
      <c r="AO105" s="81"/>
      <c r="AP105" s="124">
        <f t="shared" si="97"/>
        <v>0</v>
      </c>
      <c r="AQ105" s="124">
        <f t="shared" si="97"/>
        <v>0</v>
      </c>
      <c r="AR105" s="124">
        <f t="shared" si="97"/>
        <v>0</v>
      </c>
      <c r="AS105" s="124">
        <f t="shared" si="97"/>
        <v>0</v>
      </c>
      <c r="AT105" s="124">
        <f t="shared" si="97"/>
        <v>0</v>
      </c>
      <c r="AU105" s="124">
        <f t="shared" si="97"/>
        <v>0</v>
      </c>
      <c r="AV105" s="124">
        <f t="shared" si="97"/>
        <v>0</v>
      </c>
      <c r="AW105" s="124">
        <f t="shared" si="97"/>
        <v>0</v>
      </c>
      <c r="AX105" s="124">
        <f t="shared" si="97"/>
        <v>0</v>
      </c>
      <c r="AY105" s="124">
        <f t="shared" si="97"/>
        <v>0</v>
      </c>
      <c r="AZ105" s="124">
        <f t="shared" si="75"/>
        <v>0</v>
      </c>
      <c r="BA105" s="81"/>
      <c r="BB105" s="50"/>
      <c r="BC105" s="50"/>
      <c r="BD105" s="50"/>
      <c r="BE105" s="50"/>
      <c r="BF105" s="50"/>
      <c r="BG105" s="50"/>
      <c r="BH105" s="50"/>
      <c r="BI105" s="50"/>
      <c r="BJ105" s="50"/>
      <c r="BK105" s="50"/>
      <c r="BL105" s="50"/>
    </row>
    <row r="106" spans="1:64" s="1" customFormat="1" ht="18" customHeight="1" x14ac:dyDescent="0.25">
      <c r="A106" s="62">
        <f t="shared" si="95"/>
        <v>89</v>
      </c>
      <c r="B106" s="41"/>
      <c r="C106" s="33"/>
      <c r="D106" s="34"/>
      <c r="E106" s="13"/>
      <c r="F106" s="38"/>
      <c r="G106" s="13"/>
      <c r="H106" s="13"/>
      <c r="I106" s="29" t="str">
        <f t="shared" si="76"/>
        <v/>
      </c>
      <c r="J106" s="47" t="str">
        <f t="shared" si="77"/>
        <v/>
      </c>
      <c r="K106" s="48" t="str">
        <f t="shared" si="78"/>
        <v/>
      </c>
      <c r="L106" s="124">
        <f t="shared" si="79"/>
        <v>0</v>
      </c>
      <c r="M106" s="124">
        <f t="shared" si="80"/>
        <v>0</v>
      </c>
      <c r="N106" s="124">
        <f t="shared" si="62"/>
        <v>0</v>
      </c>
      <c r="O106" s="124">
        <f t="shared" si="63"/>
        <v>0</v>
      </c>
      <c r="P106" s="124">
        <f t="shared" si="64"/>
        <v>0</v>
      </c>
      <c r="Q106" s="124">
        <f t="shared" si="81"/>
        <v>-1</v>
      </c>
      <c r="R106" s="124">
        <f t="shared" si="65"/>
        <v>0</v>
      </c>
      <c r="S106" s="124">
        <f t="shared" si="66"/>
        <v>0</v>
      </c>
      <c r="T106" s="124">
        <f t="shared" si="67"/>
        <v>0</v>
      </c>
      <c r="U106" s="124">
        <f t="shared" si="68"/>
        <v>0</v>
      </c>
      <c r="V106" s="125">
        <f t="shared" si="82"/>
        <v>118.75277777777778</v>
      </c>
      <c r="W106" s="125">
        <f t="shared" si="83"/>
        <v>117.33611111111111</v>
      </c>
      <c r="X106" s="126">
        <f t="shared" si="84"/>
        <v>1</v>
      </c>
      <c r="Y106" s="127">
        <f t="shared" si="69"/>
        <v>43101</v>
      </c>
      <c r="Z106" s="127">
        <f t="shared" si="70"/>
        <v>43101</v>
      </c>
      <c r="AA106" s="124">
        <f t="shared" si="85"/>
        <v>1</v>
      </c>
      <c r="AB106" s="128">
        <f t="shared" si="86"/>
        <v>43131</v>
      </c>
      <c r="AC106" s="124">
        <f t="shared" si="87"/>
        <v>1</v>
      </c>
      <c r="AD106" s="124">
        <f t="shared" si="88"/>
        <v>1</v>
      </c>
      <c r="AE106" s="127">
        <f t="shared" si="71"/>
        <v>0</v>
      </c>
      <c r="AF106" s="127">
        <f t="shared" si="72"/>
        <v>0</v>
      </c>
      <c r="AG106" s="124">
        <f t="shared" si="89"/>
        <v>1</v>
      </c>
      <c r="AH106" s="124">
        <f t="shared" si="90"/>
        <v>1</v>
      </c>
      <c r="AI106" s="124">
        <f t="shared" si="91"/>
        <v>1</v>
      </c>
      <c r="AJ106" s="124">
        <f t="shared" si="92"/>
        <v>0</v>
      </c>
      <c r="AK106" s="124">
        <f t="shared" si="93"/>
        <v>0</v>
      </c>
      <c r="AL106" s="124">
        <f t="shared" si="94"/>
        <v>0</v>
      </c>
      <c r="AM106" s="129">
        <f t="shared" si="73"/>
        <v>0</v>
      </c>
      <c r="AN106" s="129">
        <f t="shared" si="74"/>
        <v>0</v>
      </c>
      <c r="AO106" s="81"/>
      <c r="AP106" s="124">
        <f t="shared" si="97"/>
        <v>0</v>
      </c>
      <c r="AQ106" s="124">
        <f t="shared" si="97"/>
        <v>0</v>
      </c>
      <c r="AR106" s="124">
        <f t="shared" si="97"/>
        <v>0</v>
      </c>
      <c r="AS106" s="124">
        <f t="shared" si="97"/>
        <v>0</v>
      </c>
      <c r="AT106" s="124">
        <f t="shared" si="97"/>
        <v>0</v>
      </c>
      <c r="AU106" s="124">
        <f t="shared" si="97"/>
        <v>0</v>
      </c>
      <c r="AV106" s="124">
        <f t="shared" si="97"/>
        <v>0</v>
      </c>
      <c r="AW106" s="124">
        <f t="shared" si="97"/>
        <v>0</v>
      </c>
      <c r="AX106" s="124">
        <f t="shared" si="97"/>
        <v>0</v>
      </c>
      <c r="AY106" s="124">
        <f t="shared" si="97"/>
        <v>0</v>
      </c>
      <c r="AZ106" s="124">
        <f t="shared" si="75"/>
        <v>0</v>
      </c>
      <c r="BA106" s="81"/>
      <c r="BB106" s="50"/>
      <c r="BC106" s="50"/>
      <c r="BD106" s="50"/>
      <c r="BE106" s="50"/>
      <c r="BF106" s="50"/>
      <c r="BG106" s="50"/>
      <c r="BH106" s="50"/>
      <c r="BI106" s="50"/>
      <c r="BJ106" s="50"/>
      <c r="BK106" s="50"/>
      <c r="BL106" s="50"/>
    </row>
    <row r="107" spans="1:64" s="1" customFormat="1" ht="18" customHeight="1" x14ac:dyDescent="0.25">
      <c r="A107" s="62">
        <f t="shared" si="95"/>
        <v>90</v>
      </c>
      <c r="B107" s="41"/>
      <c r="C107" s="33"/>
      <c r="D107" s="34"/>
      <c r="E107" s="13"/>
      <c r="F107" s="38"/>
      <c r="G107" s="13"/>
      <c r="H107" s="13"/>
      <c r="I107" s="29" t="str">
        <f t="shared" si="76"/>
        <v/>
      </c>
      <c r="J107" s="47" t="str">
        <f t="shared" si="77"/>
        <v/>
      </c>
      <c r="K107" s="48" t="str">
        <f t="shared" si="78"/>
        <v/>
      </c>
      <c r="L107" s="124">
        <f t="shared" si="79"/>
        <v>0</v>
      </c>
      <c r="M107" s="124">
        <f t="shared" si="80"/>
        <v>0</v>
      </c>
      <c r="N107" s="124">
        <f t="shared" si="62"/>
        <v>0</v>
      </c>
      <c r="O107" s="124">
        <f t="shared" si="63"/>
        <v>0</v>
      </c>
      <c r="P107" s="124">
        <f t="shared" si="64"/>
        <v>0</v>
      </c>
      <c r="Q107" s="124">
        <f t="shared" si="81"/>
        <v>-1</v>
      </c>
      <c r="R107" s="124">
        <f t="shared" si="65"/>
        <v>0</v>
      </c>
      <c r="S107" s="124">
        <f t="shared" si="66"/>
        <v>0</v>
      </c>
      <c r="T107" s="124">
        <f t="shared" si="67"/>
        <v>0</v>
      </c>
      <c r="U107" s="124">
        <f t="shared" si="68"/>
        <v>0</v>
      </c>
      <c r="V107" s="125">
        <f t="shared" si="82"/>
        <v>118.75277777777778</v>
      </c>
      <c r="W107" s="125">
        <f t="shared" si="83"/>
        <v>117.33611111111111</v>
      </c>
      <c r="X107" s="126">
        <f t="shared" si="84"/>
        <v>1</v>
      </c>
      <c r="Y107" s="127">
        <f t="shared" si="69"/>
        <v>43101</v>
      </c>
      <c r="Z107" s="127">
        <f t="shared" si="70"/>
        <v>43101</v>
      </c>
      <c r="AA107" s="124">
        <f t="shared" si="85"/>
        <v>1</v>
      </c>
      <c r="AB107" s="128">
        <f t="shared" si="86"/>
        <v>43131</v>
      </c>
      <c r="AC107" s="124">
        <f t="shared" si="87"/>
        <v>1</v>
      </c>
      <c r="AD107" s="124">
        <f t="shared" si="88"/>
        <v>1</v>
      </c>
      <c r="AE107" s="127">
        <f t="shared" si="71"/>
        <v>0</v>
      </c>
      <c r="AF107" s="127">
        <f t="shared" si="72"/>
        <v>0</v>
      </c>
      <c r="AG107" s="124">
        <f t="shared" si="89"/>
        <v>1</v>
      </c>
      <c r="AH107" s="124">
        <f t="shared" si="90"/>
        <v>1</v>
      </c>
      <c r="AI107" s="124">
        <f t="shared" si="91"/>
        <v>1</v>
      </c>
      <c r="AJ107" s="124">
        <f t="shared" si="92"/>
        <v>0</v>
      </c>
      <c r="AK107" s="124">
        <f t="shared" si="93"/>
        <v>0</v>
      </c>
      <c r="AL107" s="124">
        <f t="shared" si="94"/>
        <v>0</v>
      </c>
      <c r="AM107" s="129">
        <f t="shared" si="73"/>
        <v>0</v>
      </c>
      <c r="AN107" s="129">
        <f t="shared" si="74"/>
        <v>0</v>
      </c>
      <c r="AO107" s="81"/>
      <c r="AP107" s="124">
        <f t="shared" si="97"/>
        <v>0</v>
      </c>
      <c r="AQ107" s="124">
        <f t="shared" si="97"/>
        <v>0</v>
      </c>
      <c r="AR107" s="124">
        <f t="shared" si="97"/>
        <v>0</v>
      </c>
      <c r="AS107" s="124">
        <f t="shared" si="97"/>
        <v>0</v>
      </c>
      <c r="AT107" s="124">
        <f t="shared" si="97"/>
        <v>0</v>
      </c>
      <c r="AU107" s="124">
        <f t="shared" si="97"/>
        <v>0</v>
      </c>
      <c r="AV107" s="124">
        <f t="shared" si="97"/>
        <v>0</v>
      </c>
      <c r="AW107" s="124">
        <f t="shared" si="97"/>
        <v>0</v>
      </c>
      <c r="AX107" s="124">
        <f t="shared" si="97"/>
        <v>0</v>
      </c>
      <c r="AY107" s="124">
        <f t="shared" si="97"/>
        <v>0</v>
      </c>
      <c r="AZ107" s="124">
        <f t="shared" si="75"/>
        <v>0</v>
      </c>
      <c r="BA107" s="81"/>
      <c r="BB107" s="50"/>
      <c r="BC107" s="50"/>
      <c r="BD107" s="50"/>
      <c r="BE107" s="50"/>
      <c r="BF107" s="50"/>
      <c r="BG107" s="50"/>
      <c r="BH107" s="50"/>
      <c r="BI107" s="50"/>
      <c r="BJ107" s="50"/>
      <c r="BK107" s="50"/>
      <c r="BL107" s="50"/>
    </row>
    <row r="108" spans="1:64" s="1" customFormat="1" ht="18" customHeight="1" x14ac:dyDescent="0.25">
      <c r="A108" s="62">
        <f t="shared" si="95"/>
        <v>91</v>
      </c>
      <c r="B108" s="41"/>
      <c r="C108" s="33"/>
      <c r="D108" s="34"/>
      <c r="E108" s="13"/>
      <c r="F108" s="38"/>
      <c r="G108" s="13"/>
      <c r="H108" s="13"/>
      <c r="I108" s="29" t="str">
        <f t="shared" si="76"/>
        <v/>
      </c>
      <c r="J108" s="47" t="str">
        <f t="shared" si="77"/>
        <v/>
      </c>
      <c r="K108" s="48" t="str">
        <f t="shared" si="78"/>
        <v/>
      </c>
      <c r="L108" s="124">
        <f t="shared" si="79"/>
        <v>0</v>
      </c>
      <c r="M108" s="124">
        <f t="shared" si="80"/>
        <v>0</v>
      </c>
      <c r="N108" s="124">
        <f t="shared" si="62"/>
        <v>0</v>
      </c>
      <c r="O108" s="124">
        <f t="shared" si="63"/>
        <v>0</v>
      </c>
      <c r="P108" s="124">
        <f t="shared" si="64"/>
        <v>0</v>
      </c>
      <c r="Q108" s="124">
        <f t="shared" si="81"/>
        <v>-1</v>
      </c>
      <c r="R108" s="124">
        <f t="shared" si="65"/>
        <v>0</v>
      </c>
      <c r="S108" s="124">
        <f t="shared" si="66"/>
        <v>0</v>
      </c>
      <c r="T108" s="124">
        <f t="shared" si="67"/>
        <v>0</v>
      </c>
      <c r="U108" s="124">
        <f t="shared" si="68"/>
        <v>0</v>
      </c>
      <c r="V108" s="125">
        <f t="shared" si="82"/>
        <v>118.75277777777778</v>
      </c>
      <c r="W108" s="125">
        <f t="shared" si="83"/>
        <v>117.33611111111111</v>
      </c>
      <c r="X108" s="126">
        <f t="shared" si="84"/>
        <v>1</v>
      </c>
      <c r="Y108" s="127">
        <f t="shared" si="69"/>
        <v>43101</v>
      </c>
      <c r="Z108" s="127">
        <f t="shared" si="70"/>
        <v>43101</v>
      </c>
      <c r="AA108" s="124">
        <f t="shared" si="85"/>
        <v>1</v>
      </c>
      <c r="AB108" s="128">
        <f t="shared" si="86"/>
        <v>43131</v>
      </c>
      <c r="AC108" s="124">
        <f t="shared" si="87"/>
        <v>1</v>
      </c>
      <c r="AD108" s="124">
        <f t="shared" si="88"/>
        <v>1</v>
      </c>
      <c r="AE108" s="127">
        <f t="shared" si="71"/>
        <v>0</v>
      </c>
      <c r="AF108" s="127">
        <f t="shared" si="72"/>
        <v>0</v>
      </c>
      <c r="AG108" s="124">
        <f t="shared" si="89"/>
        <v>1</v>
      </c>
      <c r="AH108" s="124">
        <f t="shared" si="90"/>
        <v>1</v>
      </c>
      <c r="AI108" s="124">
        <f t="shared" si="91"/>
        <v>1</v>
      </c>
      <c r="AJ108" s="124">
        <f t="shared" si="92"/>
        <v>0</v>
      </c>
      <c r="AK108" s="124">
        <f t="shared" si="93"/>
        <v>0</v>
      </c>
      <c r="AL108" s="124">
        <f t="shared" si="94"/>
        <v>0</v>
      </c>
      <c r="AM108" s="129">
        <f t="shared" si="73"/>
        <v>0</v>
      </c>
      <c r="AN108" s="129">
        <f t="shared" si="74"/>
        <v>0</v>
      </c>
      <c r="AO108" s="81"/>
      <c r="AP108" s="124">
        <f t="shared" ref="AP108:AY117" si="98">IF(AND(ISNUMBER($I108),$I108&gt;0,AP$17&gt;=$AD108,AP$17&lt;=$AI108),1,0)</f>
        <v>0</v>
      </c>
      <c r="AQ108" s="124">
        <f t="shared" si="98"/>
        <v>0</v>
      </c>
      <c r="AR108" s="124">
        <f t="shared" si="98"/>
        <v>0</v>
      </c>
      <c r="AS108" s="124">
        <f t="shared" si="98"/>
        <v>0</v>
      </c>
      <c r="AT108" s="124">
        <f t="shared" si="98"/>
        <v>0</v>
      </c>
      <c r="AU108" s="124">
        <f t="shared" si="98"/>
        <v>0</v>
      </c>
      <c r="AV108" s="124">
        <f t="shared" si="98"/>
        <v>0</v>
      </c>
      <c r="AW108" s="124">
        <f t="shared" si="98"/>
        <v>0</v>
      </c>
      <c r="AX108" s="124">
        <f t="shared" si="98"/>
        <v>0</v>
      </c>
      <c r="AY108" s="124">
        <f t="shared" si="98"/>
        <v>0</v>
      </c>
      <c r="AZ108" s="124">
        <f t="shared" si="75"/>
        <v>0</v>
      </c>
      <c r="BA108" s="81"/>
      <c r="BB108" s="50"/>
      <c r="BC108" s="50"/>
      <c r="BD108" s="50"/>
      <c r="BE108" s="50"/>
      <c r="BF108" s="50"/>
      <c r="BG108" s="50"/>
      <c r="BH108" s="50"/>
      <c r="BI108" s="50"/>
      <c r="BJ108" s="50"/>
      <c r="BK108" s="50"/>
      <c r="BL108" s="50"/>
    </row>
    <row r="109" spans="1:64" s="1" customFormat="1" ht="18" customHeight="1" x14ac:dyDescent="0.25">
      <c r="A109" s="62">
        <f t="shared" si="95"/>
        <v>92</v>
      </c>
      <c r="B109" s="41"/>
      <c r="C109" s="33"/>
      <c r="D109" s="34"/>
      <c r="E109" s="13"/>
      <c r="F109" s="38"/>
      <c r="G109" s="13"/>
      <c r="H109" s="13"/>
      <c r="I109" s="29" t="str">
        <f t="shared" si="76"/>
        <v/>
      </c>
      <c r="J109" s="47" t="str">
        <f t="shared" si="77"/>
        <v/>
      </c>
      <c r="K109" s="48" t="str">
        <f t="shared" si="78"/>
        <v/>
      </c>
      <c r="L109" s="124">
        <f t="shared" si="79"/>
        <v>0</v>
      </c>
      <c r="M109" s="124">
        <f t="shared" si="80"/>
        <v>0</v>
      </c>
      <c r="N109" s="124">
        <f t="shared" si="62"/>
        <v>0</v>
      </c>
      <c r="O109" s="124">
        <f t="shared" si="63"/>
        <v>0</v>
      </c>
      <c r="P109" s="124">
        <f t="shared" si="64"/>
        <v>0</v>
      </c>
      <c r="Q109" s="124">
        <f t="shared" si="81"/>
        <v>-1</v>
      </c>
      <c r="R109" s="124">
        <f t="shared" si="65"/>
        <v>0</v>
      </c>
      <c r="S109" s="124">
        <f t="shared" si="66"/>
        <v>0</v>
      </c>
      <c r="T109" s="124">
        <f t="shared" si="67"/>
        <v>0</v>
      </c>
      <c r="U109" s="124">
        <f t="shared" si="68"/>
        <v>0</v>
      </c>
      <c r="V109" s="125">
        <f t="shared" si="82"/>
        <v>118.75277777777778</v>
      </c>
      <c r="W109" s="125">
        <f t="shared" si="83"/>
        <v>117.33611111111111</v>
      </c>
      <c r="X109" s="126">
        <f t="shared" si="84"/>
        <v>1</v>
      </c>
      <c r="Y109" s="127">
        <f t="shared" si="69"/>
        <v>43101</v>
      </c>
      <c r="Z109" s="127">
        <f t="shared" si="70"/>
        <v>43101</v>
      </c>
      <c r="AA109" s="124">
        <f t="shared" si="85"/>
        <v>1</v>
      </c>
      <c r="AB109" s="128">
        <f t="shared" si="86"/>
        <v>43131</v>
      </c>
      <c r="AC109" s="124">
        <f t="shared" si="87"/>
        <v>1</v>
      </c>
      <c r="AD109" s="124">
        <f t="shared" si="88"/>
        <v>1</v>
      </c>
      <c r="AE109" s="127">
        <f t="shared" si="71"/>
        <v>0</v>
      </c>
      <c r="AF109" s="127">
        <f t="shared" si="72"/>
        <v>0</v>
      </c>
      <c r="AG109" s="124">
        <f t="shared" si="89"/>
        <v>1</v>
      </c>
      <c r="AH109" s="124">
        <f t="shared" si="90"/>
        <v>1</v>
      </c>
      <c r="AI109" s="124">
        <f t="shared" si="91"/>
        <v>1</v>
      </c>
      <c r="AJ109" s="124">
        <f t="shared" si="92"/>
        <v>0</v>
      </c>
      <c r="AK109" s="124">
        <f t="shared" si="93"/>
        <v>0</v>
      </c>
      <c r="AL109" s="124">
        <f t="shared" si="94"/>
        <v>0</v>
      </c>
      <c r="AM109" s="129">
        <f t="shared" si="73"/>
        <v>0</v>
      </c>
      <c r="AN109" s="129">
        <f t="shared" si="74"/>
        <v>0</v>
      </c>
      <c r="AO109" s="81"/>
      <c r="AP109" s="124">
        <f t="shared" si="98"/>
        <v>0</v>
      </c>
      <c r="AQ109" s="124">
        <f t="shared" si="98"/>
        <v>0</v>
      </c>
      <c r="AR109" s="124">
        <f t="shared" si="98"/>
        <v>0</v>
      </c>
      <c r="AS109" s="124">
        <f t="shared" si="98"/>
        <v>0</v>
      </c>
      <c r="AT109" s="124">
        <f t="shared" si="98"/>
        <v>0</v>
      </c>
      <c r="AU109" s="124">
        <f t="shared" si="98"/>
        <v>0</v>
      </c>
      <c r="AV109" s="124">
        <f t="shared" si="98"/>
        <v>0</v>
      </c>
      <c r="AW109" s="124">
        <f t="shared" si="98"/>
        <v>0</v>
      </c>
      <c r="AX109" s="124">
        <f t="shared" si="98"/>
        <v>0</v>
      </c>
      <c r="AY109" s="124">
        <f t="shared" si="98"/>
        <v>0</v>
      </c>
      <c r="AZ109" s="124">
        <f t="shared" si="75"/>
        <v>0</v>
      </c>
      <c r="BA109" s="81"/>
      <c r="BB109" s="50"/>
      <c r="BC109" s="50"/>
      <c r="BD109" s="50"/>
      <c r="BE109" s="50"/>
      <c r="BF109" s="50"/>
      <c r="BG109" s="50"/>
      <c r="BH109" s="50"/>
      <c r="BI109" s="50"/>
      <c r="BJ109" s="50"/>
      <c r="BK109" s="50"/>
      <c r="BL109" s="50"/>
    </row>
    <row r="110" spans="1:64" s="1" customFormat="1" ht="18" customHeight="1" x14ac:dyDescent="0.25">
      <c r="A110" s="62">
        <f t="shared" si="95"/>
        <v>93</v>
      </c>
      <c r="B110" s="41"/>
      <c r="C110" s="33"/>
      <c r="D110" s="34"/>
      <c r="E110" s="13"/>
      <c r="F110" s="38"/>
      <c r="G110" s="13"/>
      <c r="H110" s="13"/>
      <c r="I110" s="29" t="str">
        <f t="shared" si="76"/>
        <v/>
      </c>
      <c r="J110" s="47" t="str">
        <f t="shared" si="77"/>
        <v/>
      </c>
      <c r="K110" s="48" t="str">
        <f t="shared" si="78"/>
        <v/>
      </c>
      <c r="L110" s="124">
        <f t="shared" si="79"/>
        <v>0</v>
      </c>
      <c r="M110" s="124">
        <f t="shared" si="80"/>
        <v>0</v>
      </c>
      <c r="N110" s="124">
        <f t="shared" si="62"/>
        <v>0</v>
      </c>
      <c r="O110" s="124">
        <f t="shared" si="63"/>
        <v>0</v>
      </c>
      <c r="P110" s="124">
        <f t="shared" si="64"/>
        <v>0</v>
      </c>
      <c r="Q110" s="124">
        <f t="shared" si="81"/>
        <v>-1</v>
      </c>
      <c r="R110" s="124">
        <f t="shared" si="65"/>
        <v>0</v>
      </c>
      <c r="S110" s="124">
        <f t="shared" si="66"/>
        <v>0</v>
      </c>
      <c r="T110" s="124">
        <f t="shared" si="67"/>
        <v>0</v>
      </c>
      <c r="U110" s="124">
        <f t="shared" si="68"/>
        <v>0</v>
      </c>
      <c r="V110" s="125">
        <f t="shared" si="82"/>
        <v>118.75277777777778</v>
      </c>
      <c r="W110" s="125">
        <f t="shared" si="83"/>
        <v>117.33611111111111</v>
      </c>
      <c r="X110" s="126">
        <f t="shared" si="84"/>
        <v>1</v>
      </c>
      <c r="Y110" s="127">
        <f t="shared" si="69"/>
        <v>43101</v>
      </c>
      <c r="Z110" s="127">
        <f t="shared" si="70"/>
        <v>43101</v>
      </c>
      <c r="AA110" s="124">
        <f t="shared" si="85"/>
        <v>1</v>
      </c>
      <c r="AB110" s="128">
        <f t="shared" si="86"/>
        <v>43131</v>
      </c>
      <c r="AC110" s="124">
        <f t="shared" si="87"/>
        <v>1</v>
      </c>
      <c r="AD110" s="124">
        <f t="shared" si="88"/>
        <v>1</v>
      </c>
      <c r="AE110" s="127">
        <f t="shared" si="71"/>
        <v>0</v>
      </c>
      <c r="AF110" s="127">
        <f t="shared" si="72"/>
        <v>0</v>
      </c>
      <c r="AG110" s="124">
        <f t="shared" si="89"/>
        <v>1</v>
      </c>
      <c r="AH110" s="124">
        <f t="shared" si="90"/>
        <v>1</v>
      </c>
      <c r="AI110" s="124">
        <f t="shared" si="91"/>
        <v>1</v>
      </c>
      <c r="AJ110" s="124">
        <f t="shared" si="92"/>
        <v>0</v>
      </c>
      <c r="AK110" s="124">
        <f t="shared" si="93"/>
        <v>0</v>
      </c>
      <c r="AL110" s="124">
        <f t="shared" si="94"/>
        <v>0</v>
      </c>
      <c r="AM110" s="129">
        <f t="shared" si="73"/>
        <v>0</v>
      </c>
      <c r="AN110" s="129">
        <f t="shared" si="74"/>
        <v>0</v>
      </c>
      <c r="AO110" s="81"/>
      <c r="AP110" s="124">
        <f t="shared" si="98"/>
        <v>0</v>
      </c>
      <c r="AQ110" s="124">
        <f t="shared" si="98"/>
        <v>0</v>
      </c>
      <c r="AR110" s="124">
        <f t="shared" si="98"/>
        <v>0</v>
      </c>
      <c r="AS110" s="124">
        <f t="shared" si="98"/>
        <v>0</v>
      </c>
      <c r="AT110" s="124">
        <f t="shared" si="98"/>
        <v>0</v>
      </c>
      <c r="AU110" s="124">
        <f t="shared" si="98"/>
        <v>0</v>
      </c>
      <c r="AV110" s="124">
        <f t="shared" si="98"/>
        <v>0</v>
      </c>
      <c r="AW110" s="124">
        <f t="shared" si="98"/>
        <v>0</v>
      </c>
      <c r="AX110" s="124">
        <f t="shared" si="98"/>
        <v>0</v>
      </c>
      <c r="AY110" s="124">
        <f t="shared" si="98"/>
        <v>0</v>
      </c>
      <c r="AZ110" s="124">
        <f t="shared" si="75"/>
        <v>0</v>
      </c>
      <c r="BA110" s="81"/>
      <c r="BB110" s="50"/>
      <c r="BC110" s="50"/>
      <c r="BD110" s="50"/>
      <c r="BE110" s="50"/>
      <c r="BF110" s="50"/>
      <c r="BG110" s="50"/>
      <c r="BH110" s="50"/>
      <c r="BI110" s="50"/>
      <c r="BJ110" s="50"/>
      <c r="BK110" s="50"/>
      <c r="BL110" s="50"/>
    </row>
    <row r="111" spans="1:64" s="1" customFormat="1" ht="18" customHeight="1" x14ac:dyDescent="0.25">
      <c r="A111" s="62">
        <f t="shared" si="95"/>
        <v>94</v>
      </c>
      <c r="B111" s="41"/>
      <c r="C111" s="33"/>
      <c r="D111" s="34"/>
      <c r="E111" s="13"/>
      <c r="F111" s="38"/>
      <c r="G111" s="13"/>
      <c r="H111" s="13"/>
      <c r="I111" s="29" t="str">
        <f t="shared" si="76"/>
        <v/>
      </c>
      <c r="J111" s="47" t="str">
        <f t="shared" si="77"/>
        <v/>
      </c>
      <c r="K111" s="48" t="str">
        <f t="shared" si="78"/>
        <v/>
      </c>
      <c r="L111" s="124">
        <f t="shared" si="79"/>
        <v>0</v>
      </c>
      <c r="M111" s="124">
        <f t="shared" si="80"/>
        <v>0</v>
      </c>
      <c r="N111" s="124">
        <f t="shared" si="62"/>
        <v>0</v>
      </c>
      <c r="O111" s="124">
        <f t="shared" si="63"/>
        <v>0</v>
      </c>
      <c r="P111" s="124">
        <f t="shared" si="64"/>
        <v>0</v>
      </c>
      <c r="Q111" s="124">
        <f t="shared" si="81"/>
        <v>-1</v>
      </c>
      <c r="R111" s="124">
        <f t="shared" si="65"/>
        <v>0</v>
      </c>
      <c r="S111" s="124">
        <f t="shared" si="66"/>
        <v>0</v>
      </c>
      <c r="T111" s="124">
        <f t="shared" si="67"/>
        <v>0</v>
      </c>
      <c r="U111" s="124">
        <f t="shared" si="68"/>
        <v>0</v>
      </c>
      <c r="V111" s="125">
        <f t="shared" si="82"/>
        <v>118.75277777777778</v>
      </c>
      <c r="W111" s="125">
        <f t="shared" si="83"/>
        <v>117.33611111111111</v>
      </c>
      <c r="X111" s="126">
        <f t="shared" si="84"/>
        <v>1</v>
      </c>
      <c r="Y111" s="127">
        <f t="shared" si="69"/>
        <v>43101</v>
      </c>
      <c r="Z111" s="127">
        <f t="shared" si="70"/>
        <v>43101</v>
      </c>
      <c r="AA111" s="124">
        <f t="shared" si="85"/>
        <v>1</v>
      </c>
      <c r="AB111" s="128">
        <f t="shared" si="86"/>
        <v>43131</v>
      </c>
      <c r="AC111" s="124">
        <f t="shared" si="87"/>
        <v>1</v>
      </c>
      <c r="AD111" s="124">
        <f t="shared" si="88"/>
        <v>1</v>
      </c>
      <c r="AE111" s="127">
        <f t="shared" si="71"/>
        <v>0</v>
      </c>
      <c r="AF111" s="127">
        <f t="shared" si="72"/>
        <v>0</v>
      </c>
      <c r="AG111" s="124">
        <f t="shared" si="89"/>
        <v>1</v>
      </c>
      <c r="AH111" s="124">
        <f t="shared" si="90"/>
        <v>1</v>
      </c>
      <c r="AI111" s="124">
        <f t="shared" si="91"/>
        <v>1</v>
      </c>
      <c r="AJ111" s="124">
        <f t="shared" si="92"/>
        <v>0</v>
      </c>
      <c r="AK111" s="124">
        <f t="shared" si="93"/>
        <v>0</v>
      </c>
      <c r="AL111" s="124">
        <f t="shared" si="94"/>
        <v>0</v>
      </c>
      <c r="AM111" s="129">
        <f t="shared" si="73"/>
        <v>0</v>
      </c>
      <c r="AN111" s="129">
        <f t="shared" si="74"/>
        <v>0</v>
      </c>
      <c r="AO111" s="81"/>
      <c r="AP111" s="124">
        <f t="shared" si="98"/>
        <v>0</v>
      </c>
      <c r="AQ111" s="124">
        <f t="shared" si="98"/>
        <v>0</v>
      </c>
      <c r="AR111" s="124">
        <f t="shared" si="98"/>
        <v>0</v>
      </c>
      <c r="AS111" s="124">
        <f t="shared" si="98"/>
        <v>0</v>
      </c>
      <c r="AT111" s="124">
        <f t="shared" si="98"/>
        <v>0</v>
      </c>
      <c r="AU111" s="124">
        <f t="shared" si="98"/>
        <v>0</v>
      </c>
      <c r="AV111" s="124">
        <f t="shared" si="98"/>
        <v>0</v>
      </c>
      <c r="AW111" s="124">
        <f t="shared" si="98"/>
        <v>0</v>
      </c>
      <c r="AX111" s="124">
        <f t="shared" si="98"/>
        <v>0</v>
      </c>
      <c r="AY111" s="124">
        <f t="shared" si="98"/>
        <v>0</v>
      </c>
      <c r="AZ111" s="124">
        <f t="shared" si="75"/>
        <v>0</v>
      </c>
      <c r="BA111" s="81"/>
      <c r="BB111" s="50"/>
      <c r="BC111" s="50"/>
      <c r="BD111" s="50"/>
      <c r="BE111" s="50"/>
      <c r="BF111" s="50"/>
      <c r="BG111" s="50"/>
      <c r="BH111" s="50"/>
      <c r="BI111" s="50"/>
      <c r="BJ111" s="50"/>
      <c r="BK111" s="50"/>
      <c r="BL111" s="50"/>
    </row>
    <row r="112" spans="1:64" s="1" customFormat="1" ht="18" customHeight="1" x14ac:dyDescent="0.25">
      <c r="A112" s="62">
        <f t="shared" si="95"/>
        <v>95</v>
      </c>
      <c r="B112" s="41"/>
      <c r="C112" s="33"/>
      <c r="D112" s="34"/>
      <c r="E112" s="13"/>
      <c r="F112" s="38"/>
      <c r="G112" s="13"/>
      <c r="H112" s="13"/>
      <c r="I112" s="29" t="str">
        <f t="shared" si="76"/>
        <v/>
      </c>
      <c r="J112" s="47" t="str">
        <f t="shared" si="77"/>
        <v/>
      </c>
      <c r="K112" s="48" t="str">
        <f t="shared" si="78"/>
        <v/>
      </c>
      <c r="L112" s="124">
        <f t="shared" si="79"/>
        <v>0</v>
      </c>
      <c r="M112" s="124">
        <f t="shared" si="80"/>
        <v>0</v>
      </c>
      <c r="N112" s="124">
        <f t="shared" si="62"/>
        <v>0</v>
      </c>
      <c r="O112" s="124">
        <f t="shared" si="63"/>
        <v>0</v>
      </c>
      <c r="P112" s="124">
        <f t="shared" si="64"/>
        <v>0</v>
      </c>
      <c r="Q112" s="124">
        <f t="shared" si="81"/>
        <v>-1</v>
      </c>
      <c r="R112" s="124">
        <f t="shared" si="65"/>
        <v>0</v>
      </c>
      <c r="S112" s="124">
        <f t="shared" si="66"/>
        <v>0</v>
      </c>
      <c r="T112" s="124">
        <f t="shared" si="67"/>
        <v>0</v>
      </c>
      <c r="U112" s="124">
        <f t="shared" si="68"/>
        <v>0</v>
      </c>
      <c r="V112" s="125">
        <f t="shared" si="82"/>
        <v>118.75277777777778</v>
      </c>
      <c r="W112" s="125">
        <f t="shared" si="83"/>
        <v>117.33611111111111</v>
      </c>
      <c r="X112" s="126">
        <f t="shared" si="84"/>
        <v>1</v>
      </c>
      <c r="Y112" s="127">
        <f t="shared" si="69"/>
        <v>43101</v>
      </c>
      <c r="Z112" s="127">
        <f t="shared" si="70"/>
        <v>43101</v>
      </c>
      <c r="AA112" s="124">
        <f t="shared" si="85"/>
        <v>1</v>
      </c>
      <c r="AB112" s="128">
        <f t="shared" si="86"/>
        <v>43131</v>
      </c>
      <c r="AC112" s="124">
        <f t="shared" si="87"/>
        <v>1</v>
      </c>
      <c r="AD112" s="124">
        <f t="shared" si="88"/>
        <v>1</v>
      </c>
      <c r="AE112" s="127">
        <f t="shared" si="71"/>
        <v>0</v>
      </c>
      <c r="AF112" s="127">
        <f t="shared" si="72"/>
        <v>0</v>
      </c>
      <c r="AG112" s="124">
        <f t="shared" si="89"/>
        <v>1</v>
      </c>
      <c r="AH112" s="124">
        <f t="shared" si="90"/>
        <v>1</v>
      </c>
      <c r="AI112" s="124">
        <f t="shared" si="91"/>
        <v>1</v>
      </c>
      <c r="AJ112" s="124">
        <f t="shared" si="92"/>
        <v>0</v>
      </c>
      <c r="AK112" s="124">
        <f t="shared" si="93"/>
        <v>0</v>
      </c>
      <c r="AL112" s="124">
        <f t="shared" si="94"/>
        <v>0</v>
      </c>
      <c r="AM112" s="129">
        <f t="shared" si="73"/>
        <v>0</v>
      </c>
      <c r="AN112" s="129">
        <f t="shared" si="74"/>
        <v>0</v>
      </c>
      <c r="AO112" s="81"/>
      <c r="AP112" s="124">
        <f t="shared" si="98"/>
        <v>0</v>
      </c>
      <c r="AQ112" s="124">
        <f t="shared" si="98"/>
        <v>0</v>
      </c>
      <c r="AR112" s="124">
        <f t="shared" si="98"/>
        <v>0</v>
      </c>
      <c r="AS112" s="124">
        <f t="shared" si="98"/>
        <v>0</v>
      </c>
      <c r="AT112" s="124">
        <f t="shared" si="98"/>
        <v>0</v>
      </c>
      <c r="AU112" s="124">
        <f t="shared" si="98"/>
        <v>0</v>
      </c>
      <c r="AV112" s="124">
        <f t="shared" si="98"/>
        <v>0</v>
      </c>
      <c r="AW112" s="124">
        <f t="shared" si="98"/>
        <v>0</v>
      </c>
      <c r="AX112" s="124">
        <f t="shared" si="98"/>
        <v>0</v>
      </c>
      <c r="AY112" s="124">
        <f t="shared" si="98"/>
        <v>0</v>
      </c>
      <c r="AZ112" s="124">
        <f t="shared" si="75"/>
        <v>0</v>
      </c>
      <c r="BA112" s="81"/>
      <c r="BB112" s="50"/>
      <c r="BC112" s="50"/>
      <c r="BD112" s="50"/>
      <c r="BE112" s="50"/>
      <c r="BF112" s="50"/>
      <c r="BG112" s="50"/>
      <c r="BH112" s="50"/>
      <c r="BI112" s="50"/>
      <c r="BJ112" s="50"/>
      <c r="BK112" s="50"/>
      <c r="BL112" s="50"/>
    </row>
    <row r="113" spans="1:64" s="1" customFormat="1" ht="18" customHeight="1" x14ac:dyDescent="0.25">
      <c r="A113" s="62">
        <f t="shared" si="95"/>
        <v>96</v>
      </c>
      <c r="B113" s="41"/>
      <c r="C113" s="33"/>
      <c r="D113" s="34"/>
      <c r="E113" s="13"/>
      <c r="F113" s="38"/>
      <c r="G113" s="13"/>
      <c r="H113" s="13"/>
      <c r="I113" s="29" t="str">
        <f t="shared" si="76"/>
        <v/>
      </c>
      <c r="J113" s="47" t="str">
        <f t="shared" si="77"/>
        <v/>
      </c>
      <c r="K113" s="48" t="str">
        <f t="shared" si="78"/>
        <v/>
      </c>
      <c r="L113" s="124">
        <f t="shared" si="79"/>
        <v>0</v>
      </c>
      <c r="M113" s="124">
        <f t="shared" si="80"/>
        <v>0</v>
      </c>
      <c r="N113" s="124">
        <f t="shared" si="62"/>
        <v>0</v>
      </c>
      <c r="O113" s="124">
        <f t="shared" si="63"/>
        <v>0</v>
      </c>
      <c r="P113" s="124">
        <f t="shared" si="64"/>
        <v>0</v>
      </c>
      <c r="Q113" s="124">
        <f t="shared" si="81"/>
        <v>-1</v>
      </c>
      <c r="R113" s="124">
        <f t="shared" si="65"/>
        <v>0</v>
      </c>
      <c r="S113" s="124">
        <f t="shared" si="66"/>
        <v>0</v>
      </c>
      <c r="T113" s="124">
        <f t="shared" si="67"/>
        <v>0</v>
      </c>
      <c r="U113" s="124">
        <f t="shared" si="68"/>
        <v>0</v>
      </c>
      <c r="V113" s="125">
        <f t="shared" si="82"/>
        <v>118.75277777777778</v>
      </c>
      <c r="W113" s="125">
        <f t="shared" si="83"/>
        <v>117.33611111111111</v>
      </c>
      <c r="X113" s="126">
        <f t="shared" si="84"/>
        <v>1</v>
      </c>
      <c r="Y113" s="127">
        <f t="shared" si="69"/>
        <v>43101</v>
      </c>
      <c r="Z113" s="127">
        <f t="shared" si="70"/>
        <v>43101</v>
      </c>
      <c r="AA113" s="124">
        <f t="shared" si="85"/>
        <v>1</v>
      </c>
      <c r="AB113" s="128">
        <f t="shared" si="86"/>
        <v>43131</v>
      </c>
      <c r="AC113" s="124">
        <f t="shared" si="87"/>
        <v>1</v>
      </c>
      <c r="AD113" s="124">
        <f t="shared" si="88"/>
        <v>1</v>
      </c>
      <c r="AE113" s="127">
        <f t="shared" si="71"/>
        <v>0</v>
      </c>
      <c r="AF113" s="127">
        <f t="shared" si="72"/>
        <v>0</v>
      </c>
      <c r="AG113" s="124">
        <f t="shared" si="89"/>
        <v>1</v>
      </c>
      <c r="AH113" s="124">
        <f t="shared" si="90"/>
        <v>1</v>
      </c>
      <c r="AI113" s="124">
        <f t="shared" si="91"/>
        <v>1</v>
      </c>
      <c r="AJ113" s="124">
        <f t="shared" si="92"/>
        <v>0</v>
      </c>
      <c r="AK113" s="124">
        <f t="shared" si="93"/>
        <v>0</v>
      </c>
      <c r="AL113" s="124">
        <f>IF(AD113&gt;AI113,0,IF(AND(AD113&lt;7,AI113&gt;8),AK113-2,AK113))</f>
        <v>0</v>
      </c>
      <c r="AM113" s="129">
        <f t="shared" si="73"/>
        <v>0</v>
      </c>
      <c r="AN113" s="129">
        <f t="shared" si="74"/>
        <v>0</v>
      </c>
      <c r="AO113" s="81"/>
      <c r="AP113" s="124">
        <f t="shared" si="98"/>
        <v>0</v>
      </c>
      <c r="AQ113" s="124">
        <f t="shared" si="98"/>
        <v>0</v>
      </c>
      <c r="AR113" s="124">
        <f t="shared" si="98"/>
        <v>0</v>
      </c>
      <c r="AS113" s="124">
        <f t="shared" si="98"/>
        <v>0</v>
      </c>
      <c r="AT113" s="124">
        <f t="shared" si="98"/>
        <v>0</v>
      </c>
      <c r="AU113" s="124">
        <f t="shared" si="98"/>
        <v>0</v>
      </c>
      <c r="AV113" s="124">
        <f t="shared" si="98"/>
        <v>0</v>
      </c>
      <c r="AW113" s="124">
        <f t="shared" si="98"/>
        <v>0</v>
      </c>
      <c r="AX113" s="124">
        <f t="shared" si="98"/>
        <v>0</v>
      </c>
      <c r="AY113" s="124">
        <f t="shared" si="98"/>
        <v>0</v>
      </c>
      <c r="AZ113" s="124">
        <f t="shared" si="75"/>
        <v>0</v>
      </c>
      <c r="BA113" s="81"/>
      <c r="BB113" s="50"/>
      <c r="BC113" s="50"/>
      <c r="BD113" s="50"/>
      <c r="BE113" s="50"/>
      <c r="BF113" s="50"/>
      <c r="BG113" s="50"/>
      <c r="BH113" s="50"/>
      <c r="BI113" s="50"/>
      <c r="BJ113" s="50"/>
      <c r="BK113" s="50"/>
      <c r="BL113" s="50"/>
    </row>
    <row r="114" spans="1:64" s="1" customFormat="1" ht="18" customHeight="1" x14ac:dyDescent="0.25">
      <c r="A114" s="62">
        <f t="shared" si="95"/>
        <v>97</v>
      </c>
      <c r="B114" s="41"/>
      <c r="C114" s="33"/>
      <c r="D114" s="34"/>
      <c r="E114" s="13"/>
      <c r="F114" s="38"/>
      <c r="G114" s="13"/>
      <c r="H114" s="13"/>
      <c r="I114" s="29" t="str">
        <f t="shared" si="76"/>
        <v/>
      </c>
      <c r="J114" s="47" t="str">
        <f t="shared" si="77"/>
        <v/>
      </c>
      <c r="K114" s="48" t="str">
        <f t="shared" si="78"/>
        <v/>
      </c>
      <c r="L114" s="124">
        <f t="shared" si="79"/>
        <v>0</v>
      </c>
      <c r="M114" s="124">
        <f t="shared" si="80"/>
        <v>0</v>
      </c>
      <c r="N114" s="124">
        <f t="shared" ref="N114:N145" si="99">IF(LEN(B114)=0,0,1)</f>
        <v>0</v>
      </c>
      <c r="O114" s="124">
        <f t="shared" ref="O114:O145" si="100">IF(OR(LEN(C114)=0, LEN(D114)=0),0,1)</f>
        <v>0</v>
      </c>
      <c r="P114" s="124">
        <f t="shared" ref="P114:P145" si="101">IF(LEN(E114)=0,0,1)</f>
        <v>0</v>
      </c>
      <c r="Q114" s="124">
        <f t="shared" si="81"/>
        <v>-1</v>
      </c>
      <c r="R114" s="124">
        <f t="shared" ref="R114:R145" si="102">IF(LEN(F114)=0,0,IF(OR(F114="Logé en appartement", F114="Logé en centre d'accueil collectif"),1,-1))</f>
        <v>0</v>
      </c>
      <c r="S114" s="124">
        <f t="shared" ref="S114:S145" si="103">IF(LEN(G114)=0,0,IF(YEAR(G114)&gt;$A$10,-1,1))</f>
        <v>0</v>
      </c>
      <c r="T114" s="124">
        <f t="shared" ref="T114:T145" si="104">IF(LEN(H114)=0,0,IF(YEAR(H114)&lt;$A$10,-1,1))</f>
        <v>0</v>
      </c>
      <c r="U114" s="124">
        <f t="shared" ref="U114:U145" si="105">IF(AND(S114=1,T114=1),IF(G114-H114&gt;0,-1,1),IF(OR(S114=-1,T114=-1),-1,0))</f>
        <v>0</v>
      </c>
      <c r="V114" s="125">
        <f t="shared" si="82"/>
        <v>118.75277777777778</v>
      </c>
      <c r="W114" s="125">
        <f t="shared" si="83"/>
        <v>117.33611111111111</v>
      </c>
      <c r="X114" s="126">
        <f t="shared" si="84"/>
        <v>1</v>
      </c>
      <c r="Y114" s="127">
        <f t="shared" ref="Y114:Y145" si="106">IF(YEAR(G114)&lt;$A$10,L$3,G114)</f>
        <v>43101</v>
      </c>
      <c r="Z114" s="127">
        <f t="shared" ref="Z114:Z145" si="107">IF(AND(Y114-M$3&gt;=0,Y114-O$3&lt;0),O$3,Y114)</f>
        <v>43101</v>
      </c>
      <c r="AA114" s="124">
        <f t="shared" si="85"/>
        <v>1</v>
      </c>
      <c r="AB114" s="128">
        <f t="shared" si="86"/>
        <v>43131</v>
      </c>
      <c r="AC114" s="124">
        <f t="shared" si="87"/>
        <v>1</v>
      </c>
      <c r="AD114" s="124">
        <f t="shared" si="88"/>
        <v>1</v>
      </c>
      <c r="AE114" s="127">
        <f t="shared" ref="AE114:AE145" si="108">IF(YEAR(H114)&gt;$A$10,Q$3,H114)</f>
        <v>0</v>
      </c>
      <c r="AF114" s="127">
        <f t="shared" ref="AF114:AF145" si="109">IF(AND(AE114-N$3&gt;0,AE114-P$3&lt;0),N$3,AE114)</f>
        <v>0</v>
      </c>
      <c r="AG114" s="124">
        <f t="shared" si="89"/>
        <v>1</v>
      </c>
      <c r="AH114" s="124">
        <f t="shared" si="90"/>
        <v>1</v>
      </c>
      <c r="AI114" s="124">
        <f t="shared" si="91"/>
        <v>1</v>
      </c>
      <c r="AJ114" s="124">
        <f t="shared" si="92"/>
        <v>0</v>
      </c>
      <c r="AK114" s="124">
        <f t="shared" si="93"/>
        <v>0</v>
      </c>
      <c r="AL114" s="124">
        <f t="shared" si="94"/>
        <v>0</v>
      </c>
      <c r="AM114" s="129">
        <f t="shared" ref="AM114:AM145" si="110">G114</f>
        <v>0</v>
      </c>
      <c r="AN114" s="129">
        <f t="shared" ref="AN114:AN145" si="111">H114</f>
        <v>0</v>
      </c>
      <c r="AO114" s="81"/>
      <c r="AP114" s="124">
        <f t="shared" si="98"/>
        <v>0</v>
      </c>
      <c r="AQ114" s="124">
        <f t="shared" si="98"/>
        <v>0</v>
      </c>
      <c r="AR114" s="124">
        <f t="shared" si="98"/>
        <v>0</v>
      </c>
      <c r="AS114" s="124">
        <f t="shared" si="98"/>
        <v>0</v>
      </c>
      <c r="AT114" s="124">
        <f t="shared" si="98"/>
        <v>0</v>
      </c>
      <c r="AU114" s="124">
        <f t="shared" si="98"/>
        <v>0</v>
      </c>
      <c r="AV114" s="124">
        <f t="shared" si="98"/>
        <v>0</v>
      </c>
      <c r="AW114" s="124">
        <f t="shared" si="98"/>
        <v>0</v>
      </c>
      <c r="AX114" s="124">
        <f t="shared" si="98"/>
        <v>0</v>
      </c>
      <c r="AY114" s="124">
        <f t="shared" si="98"/>
        <v>0</v>
      </c>
      <c r="AZ114" s="124">
        <f t="shared" ref="AZ114:AZ145" si="112">SUM(AP114:AY114)</f>
        <v>0</v>
      </c>
      <c r="BA114" s="81"/>
      <c r="BB114" s="50"/>
      <c r="BC114" s="50"/>
      <c r="BD114" s="50"/>
      <c r="BE114" s="50"/>
      <c r="BF114" s="50"/>
      <c r="BG114" s="50"/>
      <c r="BH114" s="50"/>
      <c r="BI114" s="50"/>
      <c r="BJ114" s="50"/>
      <c r="BK114" s="50"/>
      <c r="BL114" s="50"/>
    </row>
    <row r="115" spans="1:64" s="1" customFormat="1" ht="18" customHeight="1" x14ac:dyDescent="0.25">
      <c r="A115" s="62">
        <f t="shared" si="95"/>
        <v>98</v>
      </c>
      <c r="B115" s="41"/>
      <c r="C115" s="33"/>
      <c r="D115" s="34"/>
      <c r="E115" s="13"/>
      <c r="F115" s="38"/>
      <c r="G115" s="13"/>
      <c r="H115" s="13"/>
      <c r="I115" s="29" t="str">
        <f t="shared" si="76"/>
        <v/>
      </c>
      <c r="J115" s="47" t="str">
        <f t="shared" si="77"/>
        <v/>
      </c>
      <c r="K115" s="48" t="str">
        <f t="shared" si="78"/>
        <v/>
      </c>
      <c r="L115" s="124">
        <f t="shared" si="79"/>
        <v>0</v>
      </c>
      <c r="M115" s="124">
        <f t="shared" si="80"/>
        <v>0</v>
      </c>
      <c r="N115" s="124">
        <f t="shared" si="99"/>
        <v>0</v>
      </c>
      <c r="O115" s="124">
        <f t="shared" si="100"/>
        <v>0</v>
      </c>
      <c r="P115" s="124">
        <f t="shared" si="101"/>
        <v>0</v>
      </c>
      <c r="Q115" s="124">
        <f t="shared" si="81"/>
        <v>-1</v>
      </c>
      <c r="R115" s="124">
        <f t="shared" si="102"/>
        <v>0</v>
      </c>
      <c r="S115" s="124">
        <f t="shared" si="103"/>
        <v>0</v>
      </c>
      <c r="T115" s="124">
        <f t="shared" si="104"/>
        <v>0</v>
      </c>
      <c r="U115" s="124">
        <f t="shared" si="105"/>
        <v>0</v>
      </c>
      <c r="V115" s="125">
        <f t="shared" si="82"/>
        <v>118.75277777777778</v>
      </c>
      <c r="W115" s="125">
        <f t="shared" si="83"/>
        <v>117.33611111111111</v>
      </c>
      <c r="X115" s="126">
        <f t="shared" si="84"/>
        <v>1</v>
      </c>
      <c r="Y115" s="127">
        <f t="shared" si="106"/>
        <v>43101</v>
      </c>
      <c r="Z115" s="127">
        <f t="shared" si="107"/>
        <v>43101</v>
      </c>
      <c r="AA115" s="124">
        <f t="shared" si="85"/>
        <v>1</v>
      </c>
      <c r="AB115" s="128">
        <f t="shared" si="86"/>
        <v>43131</v>
      </c>
      <c r="AC115" s="124">
        <f t="shared" si="87"/>
        <v>1</v>
      </c>
      <c r="AD115" s="124">
        <f t="shared" si="88"/>
        <v>1</v>
      </c>
      <c r="AE115" s="127">
        <f t="shared" si="108"/>
        <v>0</v>
      </c>
      <c r="AF115" s="127">
        <f t="shared" si="109"/>
        <v>0</v>
      </c>
      <c r="AG115" s="124">
        <f t="shared" si="89"/>
        <v>1</v>
      </c>
      <c r="AH115" s="124">
        <f t="shared" si="90"/>
        <v>1</v>
      </c>
      <c r="AI115" s="124">
        <f t="shared" si="91"/>
        <v>1</v>
      </c>
      <c r="AJ115" s="124">
        <f t="shared" si="92"/>
        <v>0</v>
      </c>
      <c r="AK115" s="124">
        <f t="shared" si="93"/>
        <v>0</v>
      </c>
      <c r="AL115" s="124">
        <f t="shared" si="94"/>
        <v>0</v>
      </c>
      <c r="AM115" s="129">
        <f t="shared" si="110"/>
        <v>0</v>
      </c>
      <c r="AN115" s="129">
        <f t="shared" si="111"/>
        <v>0</v>
      </c>
      <c r="AO115" s="81"/>
      <c r="AP115" s="124">
        <f t="shared" si="98"/>
        <v>0</v>
      </c>
      <c r="AQ115" s="124">
        <f t="shared" si="98"/>
        <v>0</v>
      </c>
      <c r="AR115" s="124">
        <f t="shared" si="98"/>
        <v>0</v>
      </c>
      <c r="AS115" s="124">
        <f t="shared" si="98"/>
        <v>0</v>
      </c>
      <c r="AT115" s="124">
        <f t="shared" si="98"/>
        <v>0</v>
      </c>
      <c r="AU115" s="124">
        <f t="shared" si="98"/>
        <v>0</v>
      </c>
      <c r="AV115" s="124">
        <f t="shared" si="98"/>
        <v>0</v>
      </c>
      <c r="AW115" s="124">
        <f t="shared" si="98"/>
        <v>0</v>
      </c>
      <c r="AX115" s="124">
        <f t="shared" si="98"/>
        <v>0</v>
      </c>
      <c r="AY115" s="124">
        <f t="shared" si="98"/>
        <v>0</v>
      </c>
      <c r="AZ115" s="124">
        <f t="shared" si="112"/>
        <v>0</v>
      </c>
      <c r="BA115" s="81"/>
      <c r="BB115" s="50"/>
      <c r="BC115" s="50"/>
      <c r="BD115" s="50"/>
      <c r="BE115" s="50"/>
      <c r="BF115" s="50"/>
      <c r="BG115" s="50"/>
      <c r="BH115" s="50"/>
      <c r="BI115" s="50"/>
      <c r="BJ115" s="50"/>
      <c r="BK115" s="50"/>
      <c r="BL115" s="50"/>
    </row>
    <row r="116" spans="1:64" s="1" customFormat="1" ht="18" customHeight="1" x14ac:dyDescent="0.25">
      <c r="A116" s="62">
        <f t="shared" si="95"/>
        <v>99</v>
      </c>
      <c r="B116" s="41"/>
      <c r="C116" s="33"/>
      <c r="D116" s="34"/>
      <c r="E116" s="13"/>
      <c r="F116" s="38"/>
      <c r="G116" s="13"/>
      <c r="H116" s="13"/>
      <c r="I116" s="29" t="str">
        <f t="shared" si="76"/>
        <v/>
      </c>
      <c r="J116" s="47" t="str">
        <f t="shared" si="77"/>
        <v/>
      </c>
      <c r="K116" s="48" t="str">
        <f t="shared" si="78"/>
        <v/>
      </c>
      <c r="L116" s="124">
        <f t="shared" si="79"/>
        <v>0</v>
      </c>
      <c r="M116" s="124">
        <f t="shared" si="80"/>
        <v>0</v>
      </c>
      <c r="N116" s="124">
        <f t="shared" si="99"/>
        <v>0</v>
      </c>
      <c r="O116" s="124">
        <f t="shared" si="100"/>
        <v>0</v>
      </c>
      <c r="P116" s="124">
        <f t="shared" si="101"/>
        <v>0</v>
      </c>
      <c r="Q116" s="124">
        <f t="shared" si="81"/>
        <v>-1</v>
      </c>
      <c r="R116" s="124">
        <f t="shared" si="102"/>
        <v>0</v>
      </c>
      <c r="S116" s="124">
        <f t="shared" si="103"/>
        <v>0</v>
      </c>
      <c r="T116" s="124">
        <f t="shared" si="104"/>
        <v>0</v>
      </c>
      <c r="U116" s="124">
        <f t="shared" si="105"/>
        <v>0</v>
      </c>
      <c r="V116" s="125">
        <f t="shared" si="82"/>
        <v>118.75277777777778</v>
      </c>
      <c r="W116" s="125">
        <f t="shared" si="83"/>
        <v>117.33611111111111</v>
      </c>
      <c r="X116" s="126">
        <f t="shared" si="84"/>
        <v>1</v>
      </c>
      <c r="Y116" s="127">
        <f t="shared" si="106"/>
        <v>43101</v>
      </c>
      <c r="Z116" s="127">
        <f t="shared" si="107"/>
        <v>43101</v>
      </c>
      <c r="AA116" s="124">
        <f t="shared" si="85"/>
        <v>1</v>
      </c>
      <c r="AB116" s="128">
        <f t="shared" si="86"/>
        <v>43131</v>
      </c>
      <c r="AC116" s="124">
        <f t="shared" si="87"/>
        <v>1</v>
      </c>
      <c r="AD116" s="124">
        <f t="shared" si="88"/>
        <v>1</v>
      </c>
      <c r="AE116" s="127">
        <f t="shared" si="108"/>
        <v>0</v>
      </c>
      <c r="AF116" s="127">
        <f t="shared" si="109"/>
        <v>0</v>
      </c>
      <c r="AG116" s="124">
        <f t="shared" si="89"/>
        <v>1</v>
      </c>
      <c r="AH116" s="124">
        <f t="shared" si="90"/>
        <v>1</v>
      </c>
      <c r="AI116" s="124">
        <f t="shared" si="91"/>
        <v>1</v>
      </c>
      <c r="AJ116" s="124">
        <f t="shared" si="92"/>
        <v>0</v>
      </c>
      <c r="AK116" s="124">
        <f t="shared" si="93"/>
        <v>0</v>
      </c>
      <c r="AL116" s="124">
        <f t="shared" si="94"/>
        <v>0</v>
      </c>
      <c r="AM116" s="129">
        <f t="shared" si="110"/>
        <v>0</v>
      </c>
      <c r="AN116" s="129">
        <f t="shared" si="111"/>
        <v>0</v>
      </c>
      <c r="AO116" s="81"/>
      <c r="AP116" s="124">
        <f t="shared" si="98"/>
        <v>0</v>
      </c>
      <c r="AQ116" s="124">
        <f t="shared" si="98"/>
        <v>0</v>
      </c>
      <c r="AR116" s="124">
        <f t="shared" si="98"/>
        <v>0</v>
      </c>
      <c r="AS116" s="124">
        <f t="shared" si="98"/>
        <v>0</v>
      </c>
      <c r="AT116" s="124">
        <f t="shared" si="98"/>
        <v>0</v>
      </c>
      <c r="AU116" s="124">
        <f t="shared" si="98"/>
        <v>0</v>
      </c>
      <c r="AV116" s="124">
        <f t="shared" si="98"/>
        <v>0</v>
      </c>
      <c r="AW116" s="124">
        <f t="shared" si="98"/>
        <v>0</v>
      </c>
      <c r="AX116" s="124">
        <f t="shared" si="98"/>
        <v>0</v>
      </c>
      <c r="AY116" s="124">
        <f t="shared" si="98"/>
        <v>0</v>
      </c>
      <c r="AZ116" s="124">
        <f t="shared" si="112"/>
        <v>0</v>
      </c>
      <c r="BA116" s="81"/>
      <c r="BB116" s="50"/>
      <c r="BC116" s="50"/>
      <c r="BD116" s="50"/>
      <c r="BE116" s="50"/>
      <c r="BF116" s="50"/>
      <c r="BG116" s="50"/>
      <c r="BH116" s="50"/>
      <c r="BI116" s="50"/>
      <c r="BJ116" s="50"/>
      <c r="BK116" s="50"/>
      <c r="BL116" s="50"/>
    </row>
    <row r="117" spans="1:64" s="1" customFormat="1" ht="18" customHeight="1" x14ac:dyDescent="0.25">
      <c r="A117" s="62">
        <f t="shared" si="95"/>
        <v>100</v>
      </c>
      <c r="B117" s="41"/>
      <c r="C117" s="33"/>
      <c r="D117" s="34"/>
      <c r="E117" s="13"/>
      <c r="F117" s="38"/>
      <c r="G117" s="13"/>
      <c r="H117" s="13"/>
      <c r="I117" s="29" t="str">
        <f t="shared" si="76"/>
        <v/>
      </c>
      <c r="J117" s="47" t="str">
        <f t="shared" si="77"/>
        <v/>
      </c>
      <c r="K117" s="48" t="str">
        <f t="shared" si="78"/>
        <v/>
      </c>
      <c r="L117" s="124">
        <f t="shared" si="79"/>
        <v>0</v>
      </c>
      <c r="M117" s="124">
        <f t="shared" si="80"/>
        <v>0</v>
      </c>
      <c r="N117" s="124">
        <f t="shared" si="99"/>
        <v>0</v>
      </c>
      <c r="O117" s="124">
        <f t="shared" si="100"/>
        <v>0</v>
      </c>
      <c r="P117" s="124">
        <f t="shared" si="101"/>
        <v>0</v>
      </c>
      <c r="Q117" s="124">
        <f t="shared" si="81"/>
        <v>-1</v>
      </c>
      <c r="R117" s="124">
        <f t="shared" si="102"/>
        <v>0</v>
      </c>
      <c r="S117" s="124">
        <f t="shared" si="103"/>
        <v>0</v>
      </c>
      <c r="T117" s="124">
        <f t="shared" si="104"/>
        <v>0</v>
      </c>
      <c r="U117" s="124">
        <f t="shared" si="105"/>
        <v>0</v>
      </c>
      <c r="V117" s="125">
        <f t="shared" si="82"/>
        <v>118.75277777777778</v>
      </c>
      <c r="W117" s="125">
        <f t="shared" si="83"/>
        <v>117.33611111111111</v>
      </c>
      <c r="X117" s="126">
        <f t="shared" si="84"/>
        <v>1</v>
      </c>
      <c r="Y117" s="127">
        <f t="shared" si="106"/>
        <v>43101</v>
      </c>
      <c r="Z117" s="127">
        <f t="shared" si="107"/>
        <v>43101</v>
      </c>
      <c r="AA117" s="124">
        <f t="shared" si="85"/>
        <v>1</v>
      </c>
      <c r="AB117" s="128">
        <f t="shared" si="86"/>
        <v>43131</v>
      </c>
      <c r="AC117" s="124">
        <f t="shared" si="87"/>
        <v>1</v>
      </c>
      <c r="AD117" s="124">
        <f t="shared" si="88"/>
        <v>1</v>
      </c>
      <c r="AE117" s="127">
        <f t="shared" si="108"/>
        <v>0</v>
      </c>
      <c r="AF117" s="127">
        <f t="shared" si="109"/>
        <v>0</v>
      </c>
      <c r="AG117" s="124">
        <f t="shared" si="89"/>
        <v>1</v>
      </c>
      <c r="AH117" s="124">
        <f t="shared" si="90"/>
        <v>1</v>
      </c>
      <c r="AI117" s="124">
        <f t="shared" si="91"/>
        <v>1</v>
      </c>
      <c r="AJ117" s="124">
        <f t="shared" si="92"/>
        <v>0</v>
      </c>
      <c r="AK117" s="124">
        <f t="shared" si="93"/>
        <v>0</v>
      </c>
      <c r="AL117" s="124">
        <f t="shared" si="94"/>
        <v>0</v>
      </c>
      <c r="AM117" s="129">
        <f t="shared" si="110"/>
        <v>0</v>
      </c>
      <c r="AN117" s="129">
        <f t="shared" si="111"/>
        <v>0</v>
      </c>
      <c r="AO117" s="81"/>
      <c r="AP117" s="124">
        <f t="shared" si="98"/>
        <v>0</v>
      </c>
      <c r="AQ117" s="124">
        <f t="shared" si="98"/>
        <v>0</v>
      </c>
      <c r="AR117" s="124">
        <f t="shared" si="98"/>
        <v>0</v>
      </c>
      <c r="AS117" s="124">
        <f t="shared" si="98"/>
        <v>0</v>
      </c>
      <c r="AT117" s="124">
        <f t="shared" si="98"/>
        <v>0</v>
      </c>
      <c r="AU117" s="124">
        <f t="shared" si="98"/>
        <v>0</v>
      </c>
      <c r="AV117" s="124">
        <f t="shared" si="98"/>
        <v>0</v>
      </c>
      <c r="AW117" s="124">
        <f t="shared" si="98"/>
        <v>0</v>
      </c>
      <c r="AX117" s="124">
        <f t="shared" si="98"/>
        <v>0</v>
      </c>
      <c r="AY117" s="124">
        <f t="shared" si="98"/>
        <v>0</v>
      </c>
      <c r="AZ117" s="124">
        <f t="shared" si="112"/>
        <v>0</v>
      </c>
      <c r="BA117" s="81"/>
      <c r="BB117" s="50"/>
      <c r="BC117" s="50"/>
      <c r="BD117" s="50"/>
      <c r="BE117" s="50"/>
      <c r="BF117" s="50"/>
      <c r="BG117" s="50"/>
      <c r="BH117" s="50"/>
      <c r="BI117" s="50"/>
      <c r="BJ117" s="50"/>
      <c r="BK117" s="50"/>
      <c r="BL117" s="50"/>
    </row>
    <row r="118" spans="1:64" s="1" customFormat="1" ht="18" customHeight="1" x14ac:dyDescent="0.25">
      <c r="A118" s="62">
        <f t="shared" si="95"/>
        <v>101</v>
      </c>
      <c r="B118" s="41"/>
      <c r="C118" s="33"/>
      <c r="D118" s="34"/>
      <c r="E118" s="13"/>
      <c r="F118" s="38"/>
      <c r="G118" s="13"/>
      <c r="H118" s="13"/>
      <c r="I118" s="29" t="str">
        <f t="shared" si="76"/>
        <v/>
      </c>
      <c r="J118" s="47" t="str">
        <f t="shared" si="77"/>
        <v/>
      </c>
      <c r="K118" s="48" t="str">
        <f t="shared" si="78"/>
        <v/>
      </c>
      <c r="L118" s="124">
        <f t="shared" si="79"/>
        <v>0</v>
      </c>
      <c r="M118" s="124">
        <f t="shared" si="80"/>
        <v>0</v>
      </c>
      <c r="N118" s="124">
        <f t="shared" si="99"/>
        <v>0</v>
      </c>
      <c r="O118" s="124">
        <f t="shared" si="100"/>
        <v>0</v>
      </c>
      <c r="P118" s="124">
        <f t="shared" si="101"/>
        <v>0</v>
      </c>
      <c r="Q118" s="124">
        <f t="shared" si="81"/>
        <v>-1</v>
      </c>
      <c r="R118" s="124">
        <f t="shared" si="102"/>
        <v>0</v>
      </c>
      <c r="S118" s="124">
        <f t="shared" si="103"/>
        <v>0</v>
      </c>
      <c r="T118" s="124">
        <f t="shared" si="104"/>
        <v>0</v>
      </c>
      <c r="U118" s="124">
        <f t="shared" si="105"/>
        <v>0</v>
      </c>
      <c r="V118" s="125">
        <f t="shared" si="82"/>
        <v>118.75277777777778</v>
      </c>
      <c r="W118" s="125">
        <f t="shared" si="83"/>
        <v>117.33611111111111</v>
      </c>
      <c r="X118" s="126">
        <f t="shared" si="84"/>
        <v>1</v>
      </c>
      <c r="Y118" s="127">
        <f t="shared" si="106"/>
        <v>43101</v>
      </c>
      <c r="Z118" s="127">
        <f t="shared" si="107"/>
        <v>43101</v>
      </c>
      <c r="AA118" s="124">
        <f t="shared" si="85"/>
        <v>1</v>
      </c>
      <c r="AB118" s="128">
        <f t="shared" si="86"/>
        <v>43131</v>
      </c>
      <c r="AC118" s="124">
        <f t="shared" si="87"/>
        <v>1</v>
      </c>
      <c r="AD118" s="124">
        <f t="shared" si="88"/>
        <v>1</v>
      </c>
      <c r="AE118" s="127">
        <f t="shared" si="108"/>
        <v>0</v>
      </c>
      <c r="AF118" s="127">
        <f t="shared" si="109"/>
        <v>0</v>
      </c>
      <c r="AG118" s="124">
        <f t="shared" si="89"/>
        <v>1</v>
      </c>
      <c r="AH118" s="124">
        <f t="shared" si="90"/>
        <v>1</v>
      </c>
      <c r="AI118" s="124">
        <f t="shared" si="91"/>
        <v>1</v>
      </c>
      <c r="AJ118" s="124">
        <f t="shared" si="92"/>
        <v>0</v>
      </c>
      <c r="AK118" s="124">
        <f t="shared" si="93"/>
        <v>0</v>
      </c>
      <c r="AL118" s="124">
        <f t="shared" si="94"/>
        <v>0</v>
      </c>
      <c r="AM118" s="129">
        <f t="shared" si="110"/>
        <v>0</v>
      </c>
      <c r="AN118" s="129">
        <f t="shared" si="111"/>
        <v>0</v>
      </c>
      <c r="AO118" s="81"/>
      <c r="AP118" s="124">
        <f t="shared" ref="AP118:AY127" si="113">IF(AND(ISNUMBER($I118),$I118&gt;0,AP$17&gt;=$AD118,AP$17&lt;=$AI118),1,0)</f>
        <v>0</v>
      </c>
      <c r="AQ118" s="124">
        <f t="shared" si="113"/>
        <v>0</v>
      </c>
      <c r="AR118" s="124">
        <f t="shared" si="113"/>
        <v>0</v>
      </c>
      <c r="AS118" s="124">
        <f t="shared" si="113"/>
        <v>0</v>
      </c>
      <c r="AT118" s="124">
        <f t="shared" si="113"/>
        <v>0</v>
      </c>
      <c r="AU118" s="124">
        <f t="shared" si="113"/>
        <v>0</v>
      </c>
      <c r="AV118" s="124">
        <f t="shared" si="113"/>
        <v>0</v>
      </c>
      <c r="AW118" s="124">
        <f t="shared" si="113"/>
        <v>0</v>
      </c>
      <c r="AX118" s="124">
        <f t="shared" si="113"/>
        <v>0</v>
      </c>
      <c r="AY118" s="124">
        <f t="shared" si="113"/>
        <v>0</v>
      </c>
      <c r="AZ118" s="124">
        <f t="shared" si="112"/>
        <v>0</v>
      </c>
      <c r="BA118" s="81"/>
      <c r="BB118" s="50"/>
      <c r="BC118" s="50"/>
      <c r="BD118" s="50"/>
      <c r="BE118" s="50"/>
      <c r="BF118" s="50"/>
      <c r="BG118" s="50"/>
      <c r="BH118" s="50"/>
      <c r="BI118" s="50"/>
      <c r="BJ118" s="50"/>
      <c r="BK118" s="50"/>
      <c r="BL118" s="50"/>
    </row>
    <row r="119" spans="1:64" s="1" customFormat="1" ht="18" customHeight="1" x14ac:dyDescent="0.25">
      <c r="A119" s="62">
        <f t="shared" si="95"/>
        <v>102</v>
      </c>
      <c r="B119" s="41"/>
      <c r="C119" s="33"/>
      <c r="D119" s="34"/>
      <c r="E119" s="13"/>
      <c r="F119" s="38"/>
      <c r="G119" s="13"/>
      <c r="H119" s="13"/>
      <c r="I119" s="29" t="str">
        <f t="shared" si="76"/>
        <v/>
      </c>
      <c r="J119" s="47" t="str">
        <f t="shared" si="77"/>
        <v/>
      </c>
      <c r="K119" s="48" t="str">
        <f t="shared" si="78"/>
        <v/>
      </c>
      <c r="L119" s="124">
        <f t="shared" si="79"/>
        <v>0</v>
      </c>
      <c r="M119" s="124">
        <f t="shared" si="80"/>
        <v>0</v>
      </c>
      <c r="N119" s="124">
        <f t="shared" si="99"/>
        <v>0</v>
      </c>
      <c r="O119" s="124">
        <f t="shared" si="100"/>
        <v>0</v>
      </c>
      <c r="P119" s="124">
        <f t="shared" si="101"/>
        <v>0</v>
      </c>
      <c r="Q119" s="124">
        <f t="shared" si="81"/>
        <v>-1</v>
      </c>
      <c r="R119" s="124">
        <f t="shared" si="102"/>
        <v>0</v>
      </c>
      <c r="S119" s="124">
        <f t="shared" si="103"/>
        <v>0</v>
      </c>
      <c r="T119" s="124">
        <f t="shared" si="104"/>
        <v>0</v>
      </c>
      <c r="U119" s="124">
        <f t="shared" si="105"/>
        <v>0</v>
      </c>
      <c r="V119" s="125">
        <f t="shared" si="82"/>
        <v>118.75277777777778</v>
      </c>
      <c r="W119" s="125">
        <f t="shared" si="83"/>
        <v>117.33611111111111</v>
      </c>
      <c r="X119" s="126">
        <f t="shared" si="84"/>
        <v>1</v>
      </c>
      <c r="Y119" s="127">
        <f t="shared" si="106"/>
        <v>43101</v>
      </c>
      <c r="Z119" s="127">
        <f t="shared" si="107"/>
        <v>43101</v>
      </c>
      <c r="AA119" s="124">
        <f t="shared" si="85"/>
        <v>1</v>
      </c>
      <c r="AB119" s="128">
        <f t="shared" si="86"/>
        <v>43131</v>
      </c>
      <c r="AC119" s="124">
        <f t="shared" si="87"/>
        <v>1</v>
      </c>
      <c r="AD119" s="124">
        <f t="shared" si="88"/>
        <v>1</v>
      </c>
      <c r="AE119" s="127">
        <f t="shared" si="108"/>
        <v>0</v>
      </c>
      <c r="AF119" s="127">
        <f t="shared" si="109"/>
        <v>0</v>
      </c>
      <c r="AG119" s="124">
        <f t="shared" si="89"/>
        <v>1</v>
      </c>
      <c r="AH119" s="124">
        <f t="shared" si="90"/>
        <v>1</v>
      </c>
      <c r="AI119" s="124">
        <f t="shared" si="91"/>
        <v>1</v>
      </c>
      <c r="AJ119" s="124">
        <f t="shared" si="92"/>
        <v>0</v>
      </c>
      <c r="AK119" s="124">
        <f t="shared" si="93"/>
        <v>0</v>
      </c>
      <c r="AL119" s="124">
        <f t="shared" si="94"/>
        <v>0</v>
      </c>
      <c r="AM119" s="129">
        <f t="shared" si="110"/>
        <v>0</v>
      </c>
      <c r="AN119" s="129">
        <f t="shared" si="111"/>
        <v>0</v>
      </c>
      <c r="AO119" s="81"/>
      <c r="AP119" s="124">
        <f t="shared" si="113"/>
        <v>0</v>
      </c>
      <c r="AQ119" s="124">
        <f t="shared" si="113"/>
        <v>0</v>
      </c>
      <c r="AR119" s="124">
        <f t="shared" si="113"/>
        <v>0</v>
      </c>
      <c r="AS119" s="124">
        <f t="shared" si="113"/>
        <v>0</v>
      </c>
      <c r="AT119" s="124">
        <f t="shared" si="113"/>
        <v>0</v>
      </c>
      <c r="AU119" s="124">
        <f t="shared" si="113"/>
        <v>0</v>
      </c>
      <c r="AV119" s="124">
        <f t="shared" si="113"/>
        <v>0</v>
      </c>
      <c r="AW119" s="124">
        <f t="shared" si="113"/>
        <v>0</v>
      </c>
      <c r="AX119" s="124">
        <f t="shared" si="113"/>
        <v>0</v>
      </c>
      <c r="AY119" s="124">
        <f t="shared" si="113"/>
        <v>0</v>
      </c>
      <c r="AZ119" s="124">
        <f t="shared" si="112"/>
        <v>0</v>
      </c>
      <c r="BA119" s="81"/>
      <c r="BB119" s="50"/>
      <c r="BC119" s="50"/>
      <c r="BD119" s="50"/>
      <c r="BE119" s="50"/>
      <c r="BF119" s="50"/>
      <c r="BG119" s="50"/>
      <c r="BH119" s="50"/>
      <c r="BI119" s="50"/>
      <c r="BJ119" s="50"/>
      <c r="BK119" s="50"/>
      <c r="BL119" s="50"/>
    </row>
    <row r="120" spans="1:64" s="1" customFormat="1" ht="18" customHeight="1" x14ac:dyDescent="0.25">
      <c r="A120" s="62">
        <f t="shared" si="95"/>
        <v>103</v>
      </c>
      <c r="B120" s="41"/>
      <c r="C120" s="33"/>
      <c r="D120" s="34"/>
      <c r="E120" s="13"/>
      <c r="F120" s="38"/>
      <c r="G120" s="13"/>
      <c r="H120" s="13"/>
      <c r="I120" s="29" t="str">
        <f t="shared" si="76"/>
        <v/>
      </c>
      <c r="J120" s="47" t="str">
        <f t="shared" si="77"/>
        <v/>
      </c>
      <c r="K120" s="48" t="str">
        <f t="shared" si="78"/>
        <v/>
      </c>
      <c r="L120" s="124">
        <f t="shared" si="79"/>
        <v>0</v>
      </c>
      <c r="M120" s="124">
        <f t="shared" si="80"/>
        <v>0</v>
      </c>
      <c r="N120" s="124">
        <f t="shared" si="99"/>
        <v>0</v>
      </c>
      <c r="O120" s="124">
        <f t="shared" si="100"/>
        <v>0</v>
      </c>
      <c r="P120" s="124">
        <f t="shared" si="101"/>
        <v>0</v>
      </c>
      <c r="Q120" s="124">
        <f t="shared" si="81"/>
        <v>-1</v>
      </c>
      <c r="R120" s="124">
        <f t="shared" si="102"/>
        <v>0</v>
      </c>
      <c r="S120" s="124">
        <f t="shared" si="103"/>
        <v>0</v>
      </c>
      <c r="T120" s="124">
        <f t="shared" si="104"/>
        <v>0</v>
      </c>
      <c r="U120" s="124">
        <f t="shared" si="105"/>
        <v>0</v>
      </c>
      <c r="V120" s="125">
        <f t="shared" si="82"/>
        <v>118.75277777777778</v>
      </c>
      <c r="W120" s="125">
        <f t="shared" si="83"/>
        <v>117.33611111111111</v>
      </c>
      <c r="X120" s="126">
        <f t="shared" si="84"/>
        <v>1</v>
      </c>
      <c r="Y120" s="127">
        <f t="shared" si="106"/>
        <v>43101</v>
      </c>
      <c r="Z120" s="127">
        <f t="shared" si="107"/>
        <v>43101</v>
      </c>
      <c r="AA120" s="124">
        <f t="shared" si="85"/>
        <v>1</v>
      </c>
      <c r="AB120" s="128">
        <f t="shared" si="86"/>
        <v>43131</v>
      </c>
      <c r="AC120" s="124">
        <f t="shared" si="87"/>
        <v>1</v>
      </c>
      <c r="AD120" s="124">
        <f t="shared" si="88"/>
        <v>1</v>
      </c>
      <c r="AE120" s="127">
        <f t="shared" si="108"/>
        <v>0</v>
      </c>
      <c r="AF120" s="127">
        <f t="shared" si="109"/>
        <v>0</v>
      </c>
      <c r="AG120" s="124">
        <f t="shared" si="89"/>
        <v>1</v>
      </c>
      <c r="AH120" s="124">
        <f t="shared" si="90"/>
        <v>1</v>
      </c>
      <c r="AI120" s="124">
        <f t="shared" si="91"/>
        <v>1</v>
      </c>
      <c r="AJ120" s="124">
        <f t="shared" si="92"/>
        <v>0</v>
      </c>
      <c r="AK120" s="124">
        <f t="shared" si="93"/>
        <v>0</v>
      </c>
      <c r="AL120" s="124">
        <f t="shared" si="94"/>
        <v>0</v>
      </c>
      <c r="AM120" s="129">
        <f t="shared" si="110"/>
        <v>0</v>
      </c>
      <c r="AN120" s="129">
        <f t="shared" si="111"/>
        <v>0</v>
      </c>
      <c r="AO120" s="81"/>
      <c r="AP120" s="124">
        <f t="shared" si="113"/>
        <v>0</v>
      </c>
      <c r="AQ120" s="124">
        <f t="shared" si="113"/>
        <v>0</v>
      </c>
      <c r="AR120" s="124">
        <f t="shared" si="113"/>
        <v>0</v>
      </c>
      <c r="AS120" s="124">
        <f t="shared" si="113"/>
        <v>0</v>
      </c>
      <c r="AT120" s="124">
        <f t="shared" si="113"/>
        <v>0</v>
      </c>
      <c r="AU120" s="124">
        <f t="shared" si="113"/>
        <v>0</v>
      </c>
      <c r="AV120" s="124">
        <f t="shared" si="113"/>
        <v>0</v>
      </c>
      <c r="AW120" s="124">
        <f t="shared" si="113"/>
        <v>0</v>
      </c>
      <c r="AX120" s="124">
        <f t="shared" si="113"/>
        <v>0</v>
      </c>
      <c r="AY120" s="124">
        <f t="shared" si="113"/>
        <v>0</v>
      </c>
      <c r="AZ120" s="124">
        <f t="shared" si="112"/>
        <v>0</v>
      </c>
      <c r="BA120" s="81"/>
      <c r="BB120" s="50"/>
      <c r="BC120" s="50"/>
      <c r="BD120" s="50"/>
      <c r="BE120" s="50"/>
      <c r="BF120" s="50"/>
      <c r="BG120" s="50"/>
      <c r="BH120" s="50"/>
      <c r="BI120" s="50"/>
      <c r="BJ120" s="50"/>
      <c r="BK120" s="50"/>
      <c r="BL120" s="50"/>
    </row>
    <row r="121" spans="1:64" s="1" customFormat="1" ht="18" customHeight="1" x14ac:dyDescent="0.25">
      <c r="A121" s="62">
        <f t="shared" si="95"/>
        <v>104</v>
      </c>
      <c r="B121" s="41"/>
      <c r="C121" s="33"/>
      <c r="D121" s="34"/>
      <c r="E121" s="13"/>
      <c r="F121" s="38"/>
      <c r="G121" s="13"/>
      <c r="H121" s="13"/>
      <c r="I121" s="29" t="str">
        <f t="shared" si="76"/>
        <v/>
      </c>
      <c r="J121" s="47" t="str">
        <f t="shared" si="77"/>
        <v/>
      </c>
      <c r="K121" s="48" t="str">
        <f t="shared" si="78"/>
        <v/>
      </c>
      <c r="L121" s="124">
        <f t="shared" si="79"/>
        <v>0</v>
      </c>
      <c r="M121" s="124">
        <f t="shared" si="80"/>
        <v>0</v>
      </c>
      <c r="N121" s="124">
        <f t="shared" si="99"/>
        <v>0</v>
      </c>
      <c r="O121" s="124">
        <f t="shared" si="100"/>
        <v>0</v>
      </c>
      <c r="P121" s="124">
        <f t="shared" si="101"/>
        <v>0</v>
      </c>
      <c r="Q121" s="124">
        <f t="shared" si="81"/>
        <v>-1</v>
      </c>
      <c r="R121" s="124">
        <f t="shared" si="102"/>
        <v>0</v>
      </c>
      <c r="S121" s="124">
        <f t="shared" si="103"/>
        <v>0</v>
      </c>
      <c r="T121" s="124">
        <f t="shared" si="104"/>
        <v>0</v>
      </c>
      <c r="U121" s="124">
        <f t="shared" si="105"/>
        <v>0</v>
      </c>
      <c r="V121" s="125">
        <f t="shared" si="82"/>
        <v>118.75277777777778</v>
      </c>
      <c r="W121" s="125">
        <f t="shared" si="83"/>
        <v>117.33611111111111</v>
      </c>
      <c r="X121" s="126">
        <f t="shared" si="84"/>
        <v>1</v>
      </c>
      <c r="Y121" s="127">
        <f t="shared" si="106"/>
        <v>43101</v>
      </c>
      <c r="Z121" s="127">
        <f t="shared" si="107"/>
        <v>43101</v>
      </c>
      <c r="AA121" s="124">
        <f t="shared" si="85"/>
        <v>1</v>
      </c>
      <c r="AB121" s="128">
        <f t="shared" si="86"/>
        <v>43131</v>
      </c>
      <c r="AC121" s="124">
        <f t="shared" si="87"/>
        <v>1</v>
      </c>
      <c r="AD121" s="124">
        <f t="shared" si="88"/>
        <v>1</v>
      </c>
      <c r="AE121" s="127">
        <f t="shared" si="108"/>
        <v>0</v>
      </c>
      <c r="AF121" s="127">
        <f t="shared" si="109"/>
        <v>0</v>
      </c>
      <c r="AG121" s="124">
        <f t="shared" si="89"/>
        <v>1</v>
      </c>
      <c r="AH121" s="124">
        <f t="shared" si="90"/>
        <v>1</v>
      </c>
      <c r="AI121" s="124">
        <f t="shared" si="91"/>
        <v>1</v>
      </c>
      <c r="AJ121" s="124">
        <f t="shared" si="92"/>
        <v>0</v>
      </c>
      <c r="AK121" s="124">
        <f t="shared" si="93"/>
        <v>0</v>
      </c>
      <c r="AL121" s="124">
        <f t="shared" si="94"/>
        <v>0</v>
      </c>
      <c r="AM121" s="129">
        <f t="shared" si="110"/>
        <v>0</v>
      </c>
      <c r="AN121" s="129">
        <f t="shared" si="111"/>
        <v>0</v>
      </c>
      <c r="AO121" s="81"/>
      <c r="AP121" s="124">
        <f t="shared" si="113"/>
        <v>0</v>
      </c>
      <c r="AQ121" s="124">
        <f t="shared" si="113"/>
        <v>0</v>
      </c>
      <c r="AR121" s="124">
        <f t="shared" si="113"/>
        <v>0</v>
      </c>
      <c r="AS121" s="124">
        <f t="shared" si="113"/>
        <v>0</v>
      </c>
      <c r="AT121" s="124">
        <f t="shared" si="113"/>
        <v>0</v>
      </c>
      <c r="AU121" s="124">
        <f t="shared" si="113"/>
        <v>0</v>
      </c>
      <c r="AV121" s="124">
        <f t="shared" si="113"/>
        <v>0</v>
      </c>
      <c r="AW121" s="124">
        <f t="shared" si="113"/>
        <v>0</v>
      </c>
      <c r="AX121" s="124">
        <f t="shared" si="113"/>
        <v>0</v>
      </c>
      <c r="AY121" s="124">
        <f t="shared" si="113"/>
        <v>0</v>
      </c>
      <c r="AZ121" s="124">
        <f t="shared" si="112"/>
        <v>0</v>
      </c>
      <c r="BA121" s="81"/>
      <c r="BB121" s="50"/>
      <c r="BC121" s="50"/>
      <c r="BD121" s="50"/>
      <c r="BE121" s="50"/>
      <c r="BF121" s="50"/>
      <c r="BG121" s="50"/>
      <c r="BH121" s="50"/>
      <c r="BI121" s="50"/>
      <c r="BJ121" s="50"/>
      <c r="BK121" s="50"/>
      <c r="BL121" s="50"/>
    </row>
    <row r="122" spans="1:64" s="1" customFormat="1" ht="18" customHeight="1" x14ac:dyDescent="0.25">
      <c r="A122" s="62">
        <f t="shared" si="95"/>
        <v>105</v>
      </c>
      <c r="B122" s="41"/>
      <c r="C122" s="33"/>
      <c r="D122" s="34"/>
      <c r="E122" s="13"/>
      <c r="F122" s="38"/>
      <c r="G122" s="13"/>
      <c r="H122" s="13"/>
      <c r="I122" s="29" t="str">
        <f t="shared" si="76"/>
        <v/>
      </c>
      <c r="J122" s="47" t="str">
        <f t="shared" si="77"/>
        <v/>
      </c>
      <c r="K122" s="48" t="str">
        <f t="shared" si="78"/>
        <v/>
      </c>
      <c r="L122" s="124">
        <f t="shared" si="79"/>
        <v>0</v>
      </c>
      <c r="M122" s="124">
        <f t="shared" si="80"/>
        <v>0</v>
      </c>
      <c r="N122" s="124">
        <f t="shared" si="99"/>
        <v>0</v>
      </c>
      <c r="O122" s="124">
        <f t="shared" si="100"/>
        <v>0</v>
      </c>
      <c r="P122" s="124">
        <f t="shared" si="101"/>
        <v>0</v>
      </c>
      <c r="Q122" s="124">
        <f t="shared" si="81"/>
        <v>-1</v>
      </c>
      <c r="R122" s="124">
        <f t="shared" si="102"/>
        <v>0</v>
      </c>
      <c r="S122" s="124">
        <f t="shared" si="103"/>
        <v>0</v>
      </c>
      <c r="T122" s="124">
        <f t="shared" si="104"/>
        <v>0</v>
      </c>
      <c r="U122" s="124">
        <f t="shared" si="105"/>
        <v>0</v>
      </c>
      <c r="V122" s="125">
        <f t="shared" si="82"/>
        <v>118.75277777777778</v>
      </c>
      <c r="W122" s="125">
        <f t="shared" si="83"/>
        <v>117.33611111111111</v>
      </c>
      <c r="X122" s="126">
        <f t="shared" si="84"/>
        <v>1</v>
      </c>
      <c r="Y122" s="127">
        <f t="shared" si="106"/>
        <v>43101</v>
      </c>
      <c r="Z122" s="127">
        <f t="shared" si="107"/>
        <v>43101</v>
      </c>
      <c r="AA122" s="124">
        <f t="shared" si="85"/>
        <v>1</v>
      </c>
      <c r="AB122" s="128">
        <f t="shared" si="86"/>
        <v>43131</v>
      </c>
      <c r="AC122" s="124">
        <f t="shared" si="87"/>
        <v>1</v>
      </c>
      <c r="AD122" s="124">
        <f t="shared" si="88"/>
        <v>1</v>
      </c>
      <c r="AE122" s="127">
        <f t="shared" si="108"/>
        <v>0</v>
      </c>
      <c r="AF122" s="127">
        <f t="shared" si="109"/>
        <v>0</v>
      </c>
      <c r="AG122" s="124">
        <f t="shared" si="89"/>
        <v>1</v>
      </c>
      <c r="AH122" s="124">
        <f t="shared" si="90"/>
        <v>1</v>
      </c>
      <c r="AI122" s="124">
        <f t="shared" si="91"/>
        <v>1</v>
      </c>
      <c r="AJ122" s="124">
        <f t="shared" si="92"/>
        <v>0</v>
      </c>
      <c r="AK122" s="124">
        <f t="shared" si="93"/>
        <v>0</v>
      </c>
      <c r="AL122" s="124">
        <f t="shared" si="94"/>
        <v>0</v>
      </c>
      <c r="AM122" s="129">
        <f t="shared" si="110"/>
        <v>0</v>
      </c>
      <c r="AN122" s="129">
        <f t="shared" si="111"/>
        <v>0</v>
      </c>
      <c r="AO122" s="81"/>
      <c r="AP122" s="124">
        <f t="shared" si="113"/>
        <v>0</v>
      </c>
      <c r="AQ122" s="124">
        <f t="shared" si="113"/>
        <v>0</v>
      </c>
      <c r="AR122" s="124">
        <f t="shared" si="113"/>
        <v>0</v>
      </c>
      <c r="AS122" s="124">
        <f t="shared" si="113"/>
        <v>0</v>
      </c>
      <c r="AT122" s="124">
        <f t="shared" si="113"/>
        <v>0</v>
      </c>
      <c r="AU122" s="124">
        <f t="shared" si="113"/>
        <v>0</v>
      </c>
      <c r="AV122" s="124">
        <f t="shared" si="113"/>
        <v>0</v>
      </c>
      <c r="AW122" s="124">
        <f t="shared" si="113"/>
        <v>0</v>
      </c>
      <c r="AX122" s="124">
        <f t="shared" si="113"/>
        <v>0</v>
      </c>
      <c r="AY122" s="124">
        <f t="shared" si="113"/>
        <v>0</v>
      </c>
      <c r="AZ122" s="124">
        <f t="shared" si="112"/>
        <v>0</v>
      </c>
      <c r="BA122" s="81"/>
      <c r="BB122" s="50"/>
      <c r="BC122" s="50"/>
      <c r="BD122" s="50"/>
      <c r="BE122" s="50"/>
      <c r="BF122" s="50"/>
      <c r="BG122" s="50"/>
      <c r="BH122" s="50"/>
      <c r="BI122" s="50"/>
      <c r="BJ122" s="50"/>
      <c r="BK122" s="50"/>
      <c r="BL122" s="50"/>
    </row>
    <row r="123" spans="1:64" s="1" customFormat="1" ht="18" customHeight="1" x14ac:dyDescent="0.25">
      <c r="A123" s="62">
        <f t="shared" si="95"/>
        <v>106</v>
      </c>
      <c r="B123" s="41"/>
      <c r="C123" s="33"/>
      <c r="D123" s="34"/>
      <c r="E123" s="13"/>
      <c r="F123" s="38"/>
      <c r="G123" s="13"/>
      <c r="H123" s="13"/>
      <c r="I123" s="29" t="str">
        <f t="shared" si="76"/>
        <v/>
      </c>
      <c r="J123" s="47" t="str">
        <f t="shared" si="77"/>
        <v/>
      </c>
      <c r="K123" s="48" t="str">
        <f t="shared" si="78"/>
        <v/>
      </c>
      <c r="L123" s="124">
        <f t="shared" si="79"/>
        <v>0</v>
      </c>
      <c r="M123" s="124">
        <f t="shared" si="80"/>
        <v>0</v>
      </c>
      <c r="N123" s="124">
        <f t="shared" si="99"/>
        <v>0</v>
      </c>
      <c r="O123" s="124">
        <f t="shared" si="100"/>
        <v>0</v>
      </c>
      <c r="P123" s="124">
        <f t="shared" si="101"/>
        <v>0</v>
      </c>
      <c r="Q123" s="124">
        <f t="shared" si="81"/>
        <v>-1</v>
      </c>
      <c r="R123" s="124">
        <f t="shared" si="102"/>
        <v>0</v>
      </c>
      <c r="S123" s="124">
        <f t="shared" si="103"/>
        <v>0</v>
      </c>
      <c r="T123" s="124">
        <f t="shared" si="104"/>
        <v>0</v>
      </c>
      <c r="U123" s="124">
        <f t="shared" si="105"/>
        <v>0</v>
      </c>
      <c r="V123" s="125">
        <f t="shared" si="82"/>
        <v>118.75277777777778</v>
      </c>
      <c r="W123" s="125">
        <f t="shared" si="83"/>
        <v>117.33611111111111</v>
      </c>
      <c r="X123" s="126">
        <f t="shared" si="84"/>
        <v>1</v>
      </c>
      <c r="Y123" s="127">
        <f t="shared" si="106"/>
        <v>43101</v>
      </c>
      <c r="Z123" s="127">
        <f t="shared" si="107"/>
        <v>43101</v>
      </c>
      <c r="AA123" s="124">
        <f t="shared" si="85"/>
        <v>1</v>
      </c>
      <c r="AB123" s="128">
        <f t="shared" si="86"/>
        <v>43131</v>
      </c>
      <c r="AC123" s="124">
        <f t="shared" si="87"/>
        <v>1</v>
      </c>
      <c r="AD123" s="124">
        <f t="shared" si="88"/>
        <v>1</v>
      </c>
      <c r="AE123" s="127">
        <f t="shared" si="108"/>
        <v>0</v>
      </c>
      <c r="AF123" s="127">
        <f t="shared" si="109"/>
        <v>0</v>
      </c>
      <c r="AG123" s="124">
        <f t="shared" si="89"/>
        <v>1</v>
      </c>
      <c r="AH123" s="124">
        <f t="shared" si="90"/>
        <v>1</v>
      </c>
      <c r="AI123" s="124">
        <f t="shared" si="91"/>
        <v>1</v>
      </c>
      <c r="AJ123" s="124">
        <f t="shared" si="92"/>
        <v>0</v>
      </c>
      <c r="AK123" s="124">
        <f t="shared" si="93"/>
        <v>0</v>
      </c>
      <c r="AL123" s="124">
        <f t="shared" si="94"/>
        <v>0</v>
      </c>
      <c r="AM123" s="129">
        <f t="shared" si="110"/>
        <v>0</v>
      </c>
      <c r="AN123" s="129">
        <f t="shared" si="111"/>
        <v>0</v>
      </c>
      <c r="AO123" s="81"/>
      <c r="AP123" s="124">
        <f t="shared" si="113"/>
        <v>0</v>
      </c>
      <c r="AQ123" s="124">
        <f t="shared" si="113"/>
        <v>0</v>
      </c>
      <c r="AR123" s="124">
        <f t="shared" si="113"/>
        <v>0</v>
      </c>
      <c r="AS123" s="124">
        <f t="shared" si="113"/>
        <v>0</v>
      </c>
      <c r="AT123" s="124">
        <f t="shared" si="113"/>
        <v>0</v>
      </c>
      <c r="AU123" s="124">
        <f t="shared" si="113"/>
        <v>0</v>
      </c>
      <c r="AV123" s="124">
        <f t="shared" si="113"/>
        <v>0</v>
      </c>
      <c r="AW123" s="124">
        <f t="shared" si="113"/>
        <v>0</v>
      </c>
      <c r="AX123" s="124">
        <f t="shared" si="113"/>
        <v>0</v>
      </c>
      <c r="AY123" s="124">
        <f t="shared" si="113"/>
        <v>0</v>
      </c>
      <c r="AZ123" s="124">
        <f t="shared" si="112"/>
        <v>0</v>
      </c>
      <c r="BA123" s="81"/>
      <c r="BB123" s="50"/>
      <c r="BC123" s="50"/>
      <c r="BD123" s="50"/>
      <c r="BE123" s="50"/>
      <c r="BF123" s="50"/>
      <c r="BG123" s="50"/>
      <c r="BH123" s="50"/>
      <c r="BI123" s="50"/>
      <c r="BJ123" s="50"/>
      <c r="BK123" s="50"/>
      <c r="BL123" s="50"/>
    </row>
    <row r="124" spans="1:64" s="1" customFormat="1" ht="18" customHeight="1" x14ac:dyDescent="0.25">
      <c r="A124" s="62">
        <f t="shared" si="95"/>
        <v>107</v>
      </c>
      <c r="B124" s="41"/>
      <c r="C124" s="33"/>
      <c r="D124" s="34"/>
      <c r="E124" s="13"/>
      <c r="F124" s="38"/>
      <c r="G124" s="13"/>
      <c r="H124" s="13"/>
      <c r="I124" s="29" t="str">
        <f t="shared" si="76"/>
        <v/>
      </c>
      <c r="J124" s="47" t="str">
        <f t="shared" si="77"/>
        <v/>
      </c>
      <c r="K124" s="48" t="str">
        <f t="shared" si="78"/>
        <v/>
      </c>
      <c r="L124" s="124">
        <f t="shared" si="79"/>
        <v>0</v>
      </c>
      <c r="M124" s="124">
        <f t="shared" si="80"/>
        <v>0</v>
      </c>
      <c r="N124" s="124">
        <f t="shared" si="99"/>
        <v>0</v>
      </c>
      <c r="O124" s="124">
        <f t="shared" si="100"/>
        <v>0</v>
      </c>
      <c r="P124" s="124">
        <f t="shared" si="101"/>
        <v>0</v>
      </c>
      <c r="Q124" s="124">
        <f t="shared" si="81"/>
        <v>-1</v>
      </c>
      <c r="R124" s="124">
        <f t="shared" si="102"/>
        <v>0</v>
      </c>
      <c r="S124" s="124">
        <f t="shared" si="103"/>
        <v>0</v>
      </c>
      <c r="T124" s="124">
        <f t="shared" si="104"/>
        <v>0</v>
      </c>
      <c r="U124" s="124">
        <f t="shared" si="105"/>
        <v>0</v>
      </c>
      <c r="V124" s="125">
        <f t="shared" si="82"/>
        <v>118.75277777777778</v>
      </c>
      <c r="W124" s="125">
        <f t="shared" si="83"/>
        <v>117.33611111111111</v>
      </c>
      <c r="X124" s="126">
        <f t="shared" si="84"/>
        <v>1</v>
      </c>
      <c r="Y124" s="127">
        <f t="shared" si="106"/>
        <v>43101</v>
      </c>
      <c r="Z124" s="127">
        <f t="shared" si="107"/>
        <v>43101</v>
      </c>
      <c r="AA124" s="124">
        <f t="shared" si="85"/>
        <v>1</v>
      </c>
      <c r="AB124" s="128">
        <f t="shared" si="86"/>
        <v>43131</v>
      </c>
      <c r="AC124" s="124">
        <f t="shared" si="87"/>
        <v>1</v>
      </c>
      <c r="AD124" s="124">
        <f t="shared" si="88"/>
        <v>1</v>
      </c>
      <c r="AE124" s="127">
        <f t="shared" si="108"/>
        <v>0</v>
      </c>
      <c r="AF124" s="127">
        <f t="shared" si="109"/>
        <v>0</v>
      </c>
      <c r="AG124" s="124">
        <f t="shared" si="89"/>
        <v>1</v>
      </c>
      <c r="AH124" s="124">
        <f t="shared" si="90"/>
        <v>1</v>
      </c>
      <c r="AI124" s="124">
        <f t="shared" si="91"/>
        <v>1</v>
      </c>
      <c r="AJ124" s="124">
        <f t="shared" si="92"/>
        <v>0</v>
      </c>
      <c r="AK124" s="124">
        <f t="shared" si="93"/>
        <v>0</v>
      </c>
      <c r="AL124" s="124">
        <f t="shared" si="94"/>
        <v>0</v>
      </c>
      <c r="AM124" s="129">
        <f t="shared" si="110"/>
        <v>0</v>
      </c>
      <c r="AN124" s="129">
        <f t="shared" si="111"/>
        <v>0</v>
      </c>
      <c r="AO124" s="81"/>
      <c r="AP124" s="124">
        <f t="shared" si="113"/>
        <v>0</v>
      </c>
      <c r="AQ124" s="124">
        <f t="shared" si="113"/>
        <v>0</v>
      </c>
      <c r="AR124" s="124">
        <f t="shared" si="113"/>
        <v>0</v>
      </c>
      <c r="AS124" s="124">
        <f t="shared" si="113"/>
        <v>0</v>
      </c>
      <c r="AT124" s="124">
        <f t="shared" si="113"/>
        <v>0</v>
      </c>
      <c r="AU124" s="124">
        <f t="shared" si="113"/>
        <v>0</v>
      </c>
      <c r="AV124" s="124">
        <f t="shared" si="113"/>
        <v>0</v>
      </c>
      <c r="AW124" s="124">
        <f t="shared" si="113"/>
        <v>0</v>
      </c>
      <c r="AX124" s="124">
        <f t="shared" si="113"/>
        <v>0</v>
      </c>
      <c r="AY124" s="124">
        <f t="shared" si="113"/>
        <v>0</v>
      </c>
      <c r="AZ124" s="124">
        <f t="shared" si="112"/>
        <v>0</v>
      </c>
      <c r="BA124" s="81"/>
      <c r="BB124" s="50"/>
      <c r="BC124" s="50"/>
      <c r="BD124" s="50"/>
      <c r="BE124" s="50"/>
      <c r="BF124" s="50"/>
      <c r="BG124" s="50"/>
      <c r="BH124" s="50"/>
      <c r="BI124" s="50"/>
      <c r="BJ124" s="50"/>
      <c r="BK124" s="50"/>
      <c r="BL124" s="50"/>
    </row>
    <row r="125" spans="1:64" s="1" customFormat="1" ht="18" customHeight="1" x14ac:dyDescent="0.25">
      <c r="A125" s="62">
        <f t="shared" si="95"/>
        <v>108</v>
      </c>
      <c r="B125" s="41"/>
      <c r="C125" s="33"/>
      <c r="D125" s="34"/>
      <c r="E125" s="13"/>
      <c r="F125" s="38"/>
      <c r="G125" s="13"/>
      <c r="H125" s="13"/>
      <c r="I125" s="29" t="str">
        <f t="shared" si="76"/>
        <v/>
      </c>
      <c r="J125" s="47" t="str">
        <f t="shared" si="77"/>
        <v/>
      </c>
      <c r="K125" s="48" t="str">
        <f t="shared" si="78"/>
        <v/>
      </c>
      <c r="L125" s="124">
        <f t="shared" si="79"/>
        <v>0</v>
      </c>
      <c r="M125" s="124">
        <f t="shared" si="80"/>
        <v>0</v>
      </c>
      <c r="N125" s="124">
        <f t="shared" si="99"/>
        <v>0</v>
      </c>
      <c r="O125" s="124">
        <f t="shared" si="100"/>
        <v>0</v>
      </c>
      <c r="P125" s="124">
        <f t="shared" si="101"/>
        <v>0</v>
      </c>
      <c r="Q125" s="124">
        <f t="shared" si="81"/>
        <v>-1</v>
      </c>
      <c r="R125" s="124">
        <f t="shared" si="102"/>
        <v>0</v>
      </c>
      <c r="S125" s="124">
        <f t="shared" si="103"/>
        <v>0</v>
      </c>
      <c r="T125" s="124">
        <f t="shared" si="104"/>
        <v>0</v>
      </c>
      <c r="U125" s="124">
        <f t="shared" si="105"/>
        <v>0</v>
      </c>
      <c r="V125" s="125">
        <f t="shared" si="82"/>
        <v>118.75277777777778</v>
      </c>
      <c r="W125" s="125">
        <f t="shared" si="83"/>
        <v>117.33611111111111</v>
      </c>
      <c r="X125" s="126">
        <f t="shared" si="84"/>
        <v>1</v>
      </c>
      <c r="Y125" s="127">
        <f t="shared" si="106"/>
        <v>43101</v>
      </c>
      <c r="Z125" s="127">
        <f t="shared" si="107"/>
        <v>43101</v>
      </c>
      <c r="AA125" s="124">
        <f t="shared" si="85"/>
        <v>1</v>
      </c>
      <c r="AB125" s="128">
        <f t="shared" si="86"/>
        <v>43131</v>
      </c>
      <c r="AC125" s="124">
        <f t="shared" si="87"/>
        <v>1</v>
      </c>
      <c r="AD125" s="124">
        <f t="shared" si="88"/>
        <v>1</v>
      </c>
      <c r="AE125" s="127">
        <f t="shared" si="108"/>
        <v>0</v>
      </c>
      <c r="AF125" s="127">
        <f t="shared" si="109"/>
        <v>0</v>
      </c>
      <c r="AG125" s="124">
        <f t="shared" si="89"/>
        <v>1</v>
      </c>
      <c r="AH125" s="124">
        <f t="shared" si="90"/>
        <v>1</v>
      </c>
      <c r="AI125" s="124">
        <f t="shared" si="91"/>
        <v>1</v>
      </c>
      <c r="AJ125" s="124">
        <f t="shared" si="92"/>
        <v>0</v>
      </c>
      <c r="AK125" s="124">
        <f t="shared" si="93"/>
        <v>0</v>
      </c>
      <c r="AL125" s="124">
        <f t="shared" si="94"/>
        <v>0</v>
      </c>
      <c r="AM125" s="129">
        <f t="shared" si="110"/>
        <v>0</v>
      </c>
      <c r="AN125" s="129">
        <f t="shared" si="111"/>
        <v>0</v>
      </c>
      <c r="AO125" s="81"/>
      <c r="AP125" s="124">
        <f t="shared" si="113"/>
        <v>0</v>
      </c>
      <c r="AQ125" s="124">
        <f t="shared" si="113"/>
        <v>0</v>
      </c>
      <c r="AR125" s="124">
        <f t="shared" si="113"/>
        <v>0</v>
      </c>
      <c r="AS125" s="124">
        <f t="shared" si="113"/>
        <v>0</v>
      </c>
      <c r="AT125" s="124">
        <f t="shared" si="113"/>
        <v>0</v>
      </c>
      <c r="AU125" s="124">
        <f t="shared" si="113"/>
        <v>0</v>
      </c>
      <c r="AV125" s="124">
        <f t="shared" si="113"/>
        <v>0</v>
      </c>
      <c r="AW125" s="124">
        <f t="shared" si="113"/>
        <v>0</v>
      </c>
      <c r="AX125" s="124">
        <f t="shared" si="113"/>
        <v>0</v>
      </c>
      <c r="AY125" s="124">
        <f t="shared" si="113"/>
        <v>0</v>
      </c>
      <c r="AZ125" s="124">
        <f t="shared" si="112"/>
        <v>0</v>
      </c>
      <c r="BA125" s="81"/>
      <c r="BB125" s="50"/>
      <c r="BC125" s="50"/>
      <c r="BD125" s="50"/>
      <c r="BE125" s="50"/>
      <c r="BF125" s="50"/>
      <c r="BG125" s="50"/>
      <c r="BH125" s="50"/>
      <c r="BI125" s="50"/>
      <c r="BJ125" s="50"/>
      <c r="BK125" s="50"/>
      <c r="BL125" s="50"/>
    </row>
    <row r="126" spans="1:64" s="1" customFormat="1" ht="18" customHeight="1" x14ac:dyDescent="0.25">
      <c r="A126" s="62">
        <f t="shared" si="95"/>
        <v>109</v>
      </c>
      <c r="B126" s="41"/>
      <c r="C126" s="33"/>
      <c r="D126" s="34"/>
      <c r="E126" s="13"/>
      <c r="F126" s="38"/>
      <c r="G126" s="13"/>
      <c r="H126" s="13"/>
      <c r="I126" s="29" t="str">
        <f t="shared" si="76"/>
        <v/>
      </c>
      <c r="J126" s="47" t="str">
        <f t="shared" si="77"/>
        <v/>
      </c>
      <c r="K126" s="48" t="str">
        <f t="shared" si="78"/>
        <v/>
      </c>
      <c r="L126" s="124">
        <f t="shared" si="79"/>
        <v>0</v>
      </c>
      <c r="M126" s="124">
        <f t="shared" si="80"/>
        <v>0</v>
      </c>
      <c r="N126" s="124">
        <f t="shared" si="99"/>
        <v>0</v>
      </c>
      <c r="O126" s="124">
        <f t="shared" si="100"/>
        <v>0</v>
      </c>
      <c r="P126" s="124">
        <f t="shared" si="101"/>
        <v>0</v>
      </c>
      <c r="Q126" s="124">
        <f t="shared" si="81"/>
        <v>-1</v>
      </c>
      <c r="R126" s="124">
        <f t="shared" si="102"/>
        <v>0</v>
      </c>
      <c r="S126" s="124">
        <f t="shared" si="103"/>
        <v>0</v>
      </c>
      <c r="T126" s="124">
        <f t="shared" si="104"/>
        <v>0</v>
      </c>
      <c r="U126" s="124">
        <f t="shared" si="105"/>
        <v>0</v>
      </c>
      <c r="V126" s="125">
        <f t="shared" si="82"/>
        <v>118.75277777777778</v>
      </c>
      <c r="W126" s="125">
        <f t="shared" si="83"/>
        <v>117.33611111111111</v>
      </c>
      <c r="X126" s="126">
        <f t="shared" si="84"/>
        <v>1</v>
      </c>
      <c r="Y126" s="127">
        <f t="shared" si="106"/>
        <v>43101</v>
      </c>
      <c r="Z126" s="127">
        <f t="shared" si="107"/>
        <v>43101</v>
      </c>
      <c r="AA126" s="124">
        <f t="shared" si="85"/>
        <v>1</v>
      </c>
      <c r="AB126" s="128">
        <f t="shared" si="86"/>
        <v>43131</v>
      </c>
      <c r="AC126" s="124">
        <f t="shared" si="87"/>
        <v>1</v>
      </c>
      <c r="AD126" s="124">
        <f t="shared" si="88"/>
        <v>1</v>
      </c>
      <c r="AE126" s="127">
        <f t="shared" si="108"/>
        <v>0</v>
      </c>
      <c r="AF126" s="127">
        <f t="shared" si="109"/>
        <v>0</v>
      </c>
      <c r="AG126" s="124">
        <f t="shared" si="89"/>
        <v>1</v>
      </c>
      <c r="AH126" s="124">
        <f t="shared" si="90"/>
        <v>1</v>
      </c>
      <c r="AI126" s="124">
        <f t="shared" si="91"/>
        <v>1</v>
      </c>
      <c r="AJ126" s="124">
        <f t="shared" si="92"/>
        <v>0</v>
      </c>
      <c r="AK126" s="124">
        <f t="shared" si="93"/>
        <v>0</v>
      </c>
      <c r="AL126" s="124">
        <f t="shared" si="94"/>
        <v>0</v>
      </c>
      <c r="AM126" s="129">
        <f t="shared" si="110"/>
        <v>0</v>
      </c>
      <c r="AN126" s="129">
        <f t="shared" si="111"/>
        <v>0</v>
      </c>
      <c r="AO126" s="81"/>
      <c r="AP126" s="124">
        <f t="shared" si="113"/>
        <v>0</v>
      </c>
      <c r="AQ126" s="124">
        <f t="shared" si="113"/>
        <v>0</v>
      </c>
      <c r="AR126" s="124">
        <f t="shared" si="113"/>
        <v>0</v>
      </c>
      <c r="AS126" s="124">
        <f t="shared" si="113"/>
        <v>0</v>
      </c>
      <c r="AT126" s="124">
        <f t="shared" si="113"/>
        <v>0</v>
      </c>
      <c r="AU126" s="124">
        <f t="shared" si="113"/>
        <v>0</v>
      </c>
      <c r="AV126" s="124">
        <f t="shared" si="113"/>
        <v>0</v>
      </c>
      <c r="AW126" s="124">
        <f t="shared" si="113"/>
        <v>0</v>
      </c>
      <c r="AX126" s="124">
        <f t="shared" si="113"/>
        <v>0</v>
      </c>
      <c r="AY126" s="124">
        <f t="shared" si="113"/>
        <v>0</v>
      </c>
      <c r="AZ126" s="124">
        <f t="shared" si="112"/>
        <v>0</v>
      </c>
      <c r="BA126" s="81"/>
      <c r="BB126" s="50"/>
      <c r="BC126" s="50"/>
      <c r="BD126" s="50"/>
      <c r="BE126" s="50"/>
      <c r="BF126" s="50"/>
      <c r="BG126" s="50"/>
      <c r="BH126" s="50"/>
      <c r="BI126" s="50"/>
      <c r="BJ126" s="50"/>
      <c r="BK126" s="50"/>
      <c r="BL126" s="50"/>
    </row>
    <row r="127" spans="1:64" s="1" customFormat="1" ht="18" customHeight="1" x14ac:dyDescent="0.25">
      <c r="A127" s="62">
        <f t="shared" si="95"/>
        <v>110</v>
      </c>
      <c r="B127" s="41"/>
      <c r="C127" s="33"/>
      <c r="D127" s="34"/>
      <c r="E127" s="13"/>
      <c r="F127" s="38"/>
      <c r="G127" s="13"/>
      <c r="H127" s="13"/>
      <c r="I127" s="29" t="str">
        <f t="shared" si="76"/>
        <v/>
      </c>
      <c r="J127" s="47" t="str">
        <f t="shared" si="77"/>
        <v/>
      </c>
      <c r="K127" s="48" t="str">
        <f t="shared" si="78"/>
        <v/>
      </c>
      <c r="L127" s="124">
        <f t="shared" si="79"/>
        <v>0</v>
      </c>
      <c r="M127" s="124">
        <f t="shared" si="80"/>
        <v>0</v>
      </c>
      <c r="N127" s="124">
        <f t="shared" si="99"/>
        <v>0</v>
      </c>
      <c r="O127" s="124">
        <f t="shared" si="100"/>
        <v>0</v>
      </c>
      <c r="P127" s="124">
        <f t="shared" si="101"/>
        <v>0</v>
      </c>
      <c r="Q127" s="124">
        <f t="shared" si="81"/>
        <v>-1</v>
      </c>
      <c r="R127" s="124">
        <f t="shared" si="102"/>
        <v>0</v>
      </c>
      <c r="S127" s="124">
        <f t="shared" si="103"/>
        <v>0</v>
      </c>
      <c r="T127" s="124">
        <f t="shared" si="104"/>
        <v>0</v>
      </c>
      <c r="U127" s="124">
        <f t="shared" si="105"/>
        <v>0</v>
      </c>
      <c r="V127" s="125">
        <f t="shared" si="82"/>
        <v>118.75277777777778</v>
      </c>
      <c r="W127" s="125">
        <f t="shared" si="83"/>
        <v>117.33611111111111</v>
      </c>
      <c r="X127" s="126">
        <f t="shared" si="84"/>
        <v>1</v>
      </c>
      <c r="Y127" s="127">
        <f t="shared" si="106"/>
        <v>43101</v>
      </c>
      <c r="Z127" s="127">
        <f t="shared" si="107"/>
        <v>43101</v>
      </c>
      <c r="AA127" s="124">
        <f t="shared" si="85"/>
        <v>1</v>
      </c>
      <c r="AB127" s="128">
        <f t="shared" si="86"/>
        <v>43131</v>
      </c>
      <c r="AC127" s="124">
        <f t="shared" si="87"/>
        <v>1</v>
      </c>
      <c r="AD127" s="124">
        <f t="shared" si="88"/>
        <v>1</v>
      </c>
      <c r="AE127" s="127">
        <f t="shared" si="108"/>
        <v>0</v>
      </c>
      <c r="AF127" s="127">
        <f t="shared" si="109"/>
        <v>0</v>
      </c>
      <c r="AG127" s="124">
        <f t="shared" si="89"/>
        <v>1</v>
      </c>
      <c r="AH127" s="124">
        <f t="shared" si="90"/>
        <v>1</v>
      </c>
      <c r="AI127" s="124">
        <f t="shared" si="91"/>
        <v>1</v>
      </c>
      <c r="AJ127" s="124">
        <f t="shared" si="92"/>
        <v>0</v>
      </c>
      <c r="AK127" s="124">
        <f t="shared" si="93"/>
        <v>0</v>
      </c>
      <c r="AL127" s="124">
        <f t="shared" si="94"/>
        <v>0</v>
      </c>
      <c r="AM127" s="129">
        <f t="shared" si="110"/>
        <v>0</v>
      </c>
      <c r="AN127" s="129">
        <f t="shared" si="111"/>
        <v>0</v>
      </c>
      <c r="AO127" s="81"/>
      <c r="AP127" s="124">
        <f t="shared" si="113"/>
        <v>0</v>
      </c>
      <c r="AQ127" s="124">
        <f t="shared" si="113"/>
        <v>0</v>
      </c>
      <c r="AR127" s="124">
        <f t="shared" si="113"/>
        <v>0</v>
      </c>
      <c r="AS127" s="124">
        <f t="shared" si="113"/>
        <v>0</v>
      </c>
      <c r="AT127" s="124">
        <f t="shared" si="113"/>
        <v>0</v>
      </c>
      <c r="AU127" s="124">
        <f t="shared" si="113"/>
        <v>0</v>
      </c>
      <c r="AV127" s="124">
        <f t="shared" si="113"/>
        <v>0</v>
      </c>
      <c r="AW127" s="124">
        <f t="shared" si="113"/>
        <v>0</v>
      </c>
      <c r="AX127" s="124">
        <f t="shared" si="113"/>
        <v>0</v>
      </c>
      <c r="AY127" s="124">
        <f t="shared" si="113"/>
        <v>0</v>
      </c>
      <c r="AZ127" s="124">
        <f t="shared" si="112"/>
        <v>0</v>
      </c>
      <c r="BA127" s="81"/>
      <c r="BB127" s="50"/>
      <c r="BC127" s="50"/>
      <c r="BD127" s="50"/>
      <c r="BE127" s="50"/>
      <c r="BF127" s="50"/>
      <c r="BG127" s="50"/>
      <c r="BH127" s="50"/>
      <c r="BI127" s="50"/>
      <c r="BJ127" s="50"/>
      <c r="BK127" s="50"/>
      <c r="BL127" s="50"/>
    </row>
    <row r="128" spans="1:64" s="1" customFormat="1" ht="18" customHeight="1" x14ac:dyDescent="0.25">
      <c r="A128" s="62">
        <f t="shared" si="95"/>
        <v>111</v>
      </c>
      <c r="B128" s="41"/>
      <c r="C128" s="33"/>
      <c r="D128" s="34"/>
      <c r="E128" s="13"/>
      <c r="F128" s="38"/>
      <c r="G128" s="13"/>
      <c r="H128" s="13"/>
      <c r="I128" s="29" t="str">
        <f t="shared" si="76"/>
        <v/>
      </c>
      <c r="J128" s="47" t="str">
        <f t="shared" si="77"/>
        <v/>
      </c>
      <c r="K128" s="48" t="str">
        <f t="shared" si="78"/>
        <v/>
      </c>
      <c r="L128" s="124">
        <f t="shared" si="79"/>
        <v>0</v>
      </c>
      <c r="M128" s="124">
        <f t="shared" si="80"/>
        <v>0</v>
      </c>
      <c r="N128" s="124">
        <f t="shared" si="99"/>
        <v>0</v>
      </c>
      <c r="O128" s="124">
        <f t="shared" si="100"/>
        <v>0</v>
      </c>
      <c r="P128" s="124">
        <f t="shared" si="101"/>
        <v>0</v>
      </c>
      <c r="Q128" s="124">
        <f t="shared" si="81"/>
        <v>-1</v>
      </c>
      <c r="R128" s="124">
        <f t="shared" si="102"/>
        <v>0</v>
      </c>
      <c r="S128" s="124">
        <f t="shared" si="103"/>
        <v>0</v>
      </c>
      <c r="T128" s="124">
        <f t="shared" si="104"/>
        <v>0</v>
      </c>
      <c r="U128" s="124">
        <f t="shared" si="105"/>
        <v>0</v>
      </c>
      <c r="V128" s="125">
        <f t="shared" si="82"/>
        <v>118.75277777777778</v>
      </c>
      <c r="W128" s="125">
        <f t="shared" si="83"/>
        <v>117.33611111111111</v>
      </c>
      <c r="X128" s="126">
        <f t="shared" si="84"/>
        <v>1</v>
      </c>
      <c r="Y128" s="127">
        <f t="shared" si="106"/>
        <v>43101</v>
      </c>
      <c r="Z128" s="127">
        <f t="shared" si="107"/>
        <v>43101</v>
      </c>
      <c r="AA128" s="124">
        <f t="shared" si="85"/>
        <v>1</v>
      </c>
      <c r="AB128" s="128">
        <f t="shared" si="86"/>
        <v>43131</v>
      </c>
      <c r="AC128" s="124">
        <f t="shared" si="87"/>
        <v>1</v>
      </c>
      <c r="AD128" s="124">
        <f t="shared" si="88"/>
        <v>1</v>
      </c>
      <c r="AE128" s="127">
        <f t="shared" si="108"/>
        <v>0</v>
      </c>
      <c r="AF128" s="127">
        <f t="shared" si="109"/>
        <v>0</v>
      </c>
      <c r="AG128" s="124">
        <f t="shared" si="89"/>
        <v>1</v>
      </c>
      <c r="AH128" s="124">
        <f t="shared" si="90"/>
        <v>1</v>
      </c>
      <c r="AI128" s="124">
        <f t="shared" si="91"/>
        <v>1</v>
      </c>
      <c r="AJ128" s="124">
        <f t="shared" si="92"/>
        <v>0</v>
      </c>
      <c r="AK128" s="124">
        <f t="shared" si="93"/>
        <v>0</v>
      </c>
      <c r="AL128" s="124">
        <f t="shared" si="94"/>
        <v>0</v>
      </c>
      <c r="AM128" s="129">
        <f t="shared" si="110"/>
        <v>0</v>
      </c>
      <c r="AN128" s="129">
        <f t="shared" si="111"/>
        <v>0</v>
      </c>
      <c r="AO128" s="81"/>
      <c r="AP128" s="124">
        <f t="shared" ref="AP128:AY137" si="114">IF(AND(ISNUMBER($I128),$I128&gt;0,AP$17&gt;=$AD128,AP$17&lt;=$AI128),1,0)</f>
        <v>0</v>
      </c>
      <c r="AQ128" s="124">
        <f t="shared" si="114"/>
        <v>0</v>
      </c>
      <c r="AR128" s="124">
        <f t="shared" si="114"/>
        <v>0</v>
      </c>
      <c r="AS128" s="124">
        <f t="shared" si="114"/>
        <v>0</v>
      </c>
      <c r="AT128" s="124">
        <f t="shared" si="114"/>
        <v>0</v>
      </c>
      <c r="AU128" s="124">
        <f t="shared" si="114"/>
        <v>0</v>
      </c>
      <c r="AV128" s="124">
        <f t="shared" si="114"/>
        <v>0</v>
      </c>
      <c r="AW128" s="124">
        <f t="shared" si="114"/>
        <v>0</v>
      </c>
      <c r="AX128" s="124">
        <f t="shared" si="114"/>
        <v>0</v>
      </c>
      <c r="AY128" s="124">
        <f t="shared" si="114"/>
        <v>0</v>
      </c>
      <c r="AZ128" s="124">
        <f t="shared" si="112"/>
        <v>0</v>
      </c>
      <c r="BA128" s="81"/>
      <c r="BB128" s="50"/>
      <c r="BC128" s="50"/>
      <c r="BD128" s="50"/>
      <c r="BE128" s="50"/>
      <c r="BF128" s="50"/>
      <c r="BG128" s="50"/>
      <c r="BH128" s="50"/>
      <c r="BI128" s="50"/>
      <c r="BJ128" s="50"/>
      <c r="BK128" s="50"/>
      <c r="BL128" s="50"/>
    </row>
    <row r="129" spans="1:64" s="1" customFormat="1" ht="18" customHeight="1" x14ac:dyDescent="0.25">
      <c r="A129" s="62">
        <f t="shared" si="95"/>
        <v>112</v>
      </c>
      <c r="B129" s="41"/>
      <c r="C129" s="33"/>
      <c r="D129" s="34"/>
      <c r="E129" s="13"/>
      <c r="F129" s="38"/>
      <c r="G129" s="13"/>
      <c r="H129" s="13"/>
      <c r="I129" s="29" t="str">
        <f t="shared" si="76"/>
        <v/>
      </c>
      <c r="J129" s="47" t="str">
        <f t="shared" si="77"/>
        <v/>
      </c>
      <c r="K129" s="48" t="str">
        <f t="shared" si="78"/>
        <v/>
      </c>
      <c r="L129" s="124">
        <f t="shared" si="79"/>
        <v>0</v>
      </c>
      <c r="M129" s="124">
        <f t="shared" si="80"/>
        <v>0</v>
      </c>
      <c r="N129" s="124">
        <f t="shared" si="99"/>
        <v>0</v>
      </c>
      <c r="O129" s="124">
        <f t="shared" si="100"/>
        <v>0</v>
      </c>
      <c r="P129" s="124">
        <f t="shared" si="101"/>
        <v>0</v>
      </c>
      <c r="Q129" s="124">
        <f t="shared" si="81"/>
        <v>-1</v>
      </c>
      <c r="R129" s="124">
        <f t="shared" si="102"/>
        <v>0</v>
      </c>
      <c r="S129" s="124">
        <f t="shared" si="103"/>
        <v>0</v>
      </c>
      <c r="T129" s="124">
        <f t="shared" si="104"/>
        <v>0</v>
      </c>
      <c r="U129" s="124">
        <f t="shared" si="105"/>
        <v>0</v>
      </c>
      <c r="V129" s="125">
        <f t="shared" si="82"/>
        <v>118.75277777777778</v>
      </c>
      <c r="W129" s="125">
        <f t="shared" si="83"/>
        <v>117.33611111111111</v>
      </c>
      <c r="X129" s="126">
        <f t="shared" si="84"/>
        <v>1</v>
      </c>
      <c r="Y129" s="127">
        <f t="shared" si="106"/>
        <v>43101</v>
      </c>
      <c r="Z129" s="127">
        <f t="shared" si="107"/>
        <v>43101</v>
      </c>
      <c r="AA129" s="124">
        <f t="shared" si="85"/>
        <v>1</v>
      </c>
      <c r="AB129" s="128">
        <f t="shared" si="86"/>
        <v>43131</v>
      </c>
      <c r="AC129" s="124">
        <f t="shared" si="87"/>
        <v>1</v>
      </c>
      <c r="AD129" s="124">
        <f t="shared" si="88"/>
        <v>1</v>
      </c>
      <c r="AE129" s="127">
        <f t="shared" si="108"/>
        <v>0</v>
      </c>
      <c r="AF129" s="127">
        <f t="shared" si="109"/>
        <v>0</v>
      </c>
      <c r="AG129" s="124">
        <f t="shared" si="89"/>
        <v>1</v>
      </c>
      <c r="AH129" s="124">
        <f t="shared" si="90"/>
        <v>1</v>
      </c>
      <c r="AI129" s="124">
        <f t="shared" si="91"/>
        <v>1</v>
      </c>
      <c r="AJ129" s="124">
        <f t="shared" si="92"/>
        <v>0</v>
      </c>
      <c r="AK129" s="124">
        <f t="shared" si="93"/>
        <v>0</v>
      </c>
      <c r="AL129" s="124">
        <f t="shared" si="94"/>
        <v>0</v>
      </c>
      <c r="AM129" s="129">
        <f t="shared" si="110"/>
        <v>0</v>
      </c>
      <c r="AN129" s="129">
        <f t="shared" si="111"/>
        <v>0</v>
      </c>
      <c r="AO129" s="81"/>
      <c r="AP129" s="124">
        <f t="shared" si="114"/>
        <v>0</v>
      </c>
      <c r="AQ129" s="124">
        <f t="shared" si="114"/>
        <v>0</v>
      </c>
      <c r="AR129" s="124">
        <f t="shared" si="114"/>
        <v>0</v>
      </c>
      <c r="AS129" s="124">
        <f t="shared" si="114"/>
        <v>0</v>
      </c>
      <c r="AT129" s="124">
        <f t="shared" si="114"/>
        <v>0</v>
      </c>
      <c r="AU129" s="124">
        <f t="shared" si="114"/>
        <v>0</v>
      </c>
      <c r="AV129" s="124">
        <f t="shared" si="114"/>
        <v>0</v>
      </c>
      <c r="AW129" s="124">
        <f t="shared" si="114"/>
        <v>0</v>
      </c>
      <c r="AX129" s="124">
        <f t="shared" si="114"/>
        <v>0</v>
      </c>
      <c r="AY129" s="124">
        <f t="shared" si="114"/>
        <v>0</v>
      </c>
      <c r="AZ129" s="124">
        <f t="shared" si="112"/>
        <v>0</v>
      </c>
      <c r="BA129" s="81"/>
      <c r="BB129" s="50"/>
      <c r="BC129" s="50"/>
      <c r="BD129" s="50"/>
      <c r="BE129" s="50"/>
      <c r="BF129" s="50"/>
      <c r="BG129" s="50"/>
      <c r="BH129" s="50"/>
      <c r="BI129" s="50"/>
      <c r="BJ129" s="50"/>
      <c r="BK129" s="50"/>
      <c r="BL129" s="50"/>
    </row>
    <row r="130" spans="1:64" s="1" customFormat="1" ht="18" customHeight="1" x14ac:dyDescent="0.25">
      <c r="A130" s="62">
        <f t="shared" si="95"/>
        <v>113</v>
      </c>
      <c r="B130" s="41"/>
      <c r="C130" s="33"/>
      <c r="D130" s="34"/>
      <c r="E130" s="13"/>
      <c r="F130" s="38"/>
      <c r="G130" s="13"/>
      <c r="H130" s="13"/>
      <c r="I130" s="29" t="str">
        <f t="shared" si="76"/>
        <v/>
      </c>
      <c r="J130" s="47" t="str">
        <f t="shared" si="77"/>
        <v/>
      </c>
      <c r="K130" s="48" t="str">
        <f t="shared" si="78"/>
        <v/>
      </c>
      <c r="L130" s="124">
        <f t="shared" si="79"/>
        <v>0</v>
      </c>
      <c r="M130" s="124">
        <f t="shared" si="80"/>
        <v>0</v>
      </c>
      <c r="N130" s="124">
        <f t="shared" si="99"/>
        <v>0</v>
      </c>
      <c r="O130" s="124">
        <f t="shared" si="100"/>
        <v>0</v>
      </c>
      <c r="P130" s="124">
        <f t="shared" si="101"/>
        <v>0</v>
      </c>
      <c r="Q130" s="124">
        <f t="shared" si="81"/>
        <v>-1</v>
      </c>
      <c r="R130" s="124">
        <f t="shared" si="102"/>
        <v>0</v>
      </c>
      <c r="S130" s="124">
        <f t="shared" si="103"/>
        <v>0</v>
      </c>
      <c r="T130" s="124">
        <f t="shared" si="104"/>
        <v>0</v>
      </c>
      <c r="U130" s="124">
        <f t="shared" si="105"/>
        <v>0</v>
      </c>
      <c r="V130" s="125">
        <f t="shared" si="82"/>
        <v>118.75277777777778</v>
      </c>
      <c r="W130" s="125">
        <f t="shared" si="83"/>
        <v>117.33611111111111</v>
      </c>
      <c r="X130" s="126">
        <f t="shared" si="84"/>
        <v>1</v>
      </c>
      <c r="Y130" s="127">
        <f t="shared" si="106"/>
        <v>43101</v>
      </c>
      <c r="Z130" s="127">
        <f t="shared" si="107"/>
        <v>43101</v>
      </c>
      <c r="AA130" s="124">
        <f t="shared" si="85"/>
        <v>1</v>
      </c>
      <c r="AB130" s="128">
        <f t="shared" si="86"/>
        <v>43131</v>
      </c>
      <c r="AC130" s="124">
        <f t="shared" si="87"/>
        <v>1</v>
      </c>
      <c r="AD130" s="124">
        <f t="shared" si="88"/>
        <v>1</v>
      </c>
      <c r="AE130" s="127">
        <f t="shared" si="108"/>
        <v>0</v>
      </c>
      <c r="AF130" s="127">
        <f t="shared" si="109"/>
        <v>0</v>
      </c>
      <c r="AG130" s="124">
        <f t="shared" si="89"/>
        <v>1</v>
      </c>
      <c r="AH130" s="124">
        <f t="shared" si="90"/>
        <v>1</v>
      </c>
      <c r="AI130" s="124">
        <f t="shared" si="91"/>
        <v>1</v>
      </c>
      <c r="AJ130" s="124">
        <f t="shared" si="92"/>
        <v>0</v>
      </c>
      <c r="AK130" s="124">
        <f t="shared" si="93"/>
        <v>0</v>
      </c>
      <c r="AL130" s="124">
        <f t="shared" si="94"/>
        <v>0</v>
      </c>
      <c r="AM130" s="129">
        <f t="shared" si="110"/>
        <v>0</v>
      </c>
      <c r="AN130" s="129">
        <f t="shared" si="111"/>
        <v>0</v>
      </c>
      <c r="AO130" s="81"/>
      <c r="AP130" s="124">
        <f t="shared" si="114"/>
        <v>0</v>
      </c>
      <c r="AQ130" s="124">
        <f t="shared" si="114"/>
        <v>0</v>
      </c>
      <c r="AR130" s="124">
        <f t="shared" si="114"/>
        <v>0</v>
      </c>
      <c r="AS130" s="124">
        <f t="shared" si="114"/>
        <v>0</v>
      </c>
      <c r="AT130" s="124">
        <f t="shared" si="114"/>
        <v>0</v>
      </c>
      <c r="AU130" s="124">
        <f t="shared" si="114"/>
        <v>0</v>
      </c>
      <c r="AV130" s="124">
        <f t="shared" si="114"/>
        <v>0</v>
      </c>
      <c r="AW130" s="124">
        <f t="shared" si="114"/>
        <v>0</v>
      </c>
      <c r="AX130" s="124">
        <f t="shared" si="114"/>
        <v>0</v>
      </c>
      <c r="AY130" s="124">
        <f t="shared" si="114"/>
        <v>0</v>
      </c>
      <c r="AZ130" s="124">
        <f t="shared" si="112"/>
        <v>0</v>
      </c>
      <c r="BA130" s="81"/>
      <c r="BB130" s="50"/>
      <c r="BC130" s="50"/>
      <c r="BD130" s="50"/>
      <c r="BE130" s="50"/>
      <c r="BF130" s="50"/>
      <c r="BG130" s="50"/>
      <c r="BH130" s="50"/>
      <c r="BI130" s="50"/>
      <c r="BJ130" s="50"/>
      <c r="BK130" s="50"/>
      <c r="BL130" s="50"/>
    </row>
    <row r="131" spans="1:64" s="1" customFormat="1" ht="18" customHeight="1" x14ac:dyDescent="0.25">
      <c r="A131" s="62">
        <f t="shared" si="95"/>
        <v>114</v>
      </c>
      <c r="B131" s="41"/>
      <c r="C131" s="33"/>
      <c r="D131" s="34"/>
      <c r="E131" s="13"/>
      <c r="F131" s="38"/>
      <c r="G131" s="13"/>
      <c r="H131" s="13"/>
      <c r="I131" s="29" t="str">
        <f t="shared" si="76"/>
        <v/>
      </c>
      <c r="J131" s="47" t="str">
        <f t="shared" si="77"/>
        <v/>
      </c>
      <c r="K131" s="48" t="str">
        <f t="shared" si="78"/>
        <v/>
      </c>
      <c r="L131" s="124">
        <f t="shared" si="79"/>
        <v>0</v>
      </c>
      <c r="M131" s="124">
        <f t="shared" si="80"/>
        <v>0</v>
      </c>
      <c r="N131" s="124">
        <f t="shared" si="99"/>
        <v>0</v>
      </c>
      <c r="O131" s="124">
        <f t="shared" si="100"/>
        <v>0</v>
      </c>
      <c r="P131" s="124">
        <f t="shared" si="101"/>
        <v>0</v>
      </c>
      <c r="Q131" s="124">
        <f t="shared" si="81"/>
        <v>-1</v>
      </c>
      <c r="R131" s="124">
        <f t="shared" si="102"/>
        <v>0</v>
      </c>
      <c r="S131" s="124">
        <f t="shared" si="103"/>
        <v>0</v>
      </c>
      <c r="T131" s="124">
        <f t="shared" si="104"/>
        <v>0</v>
      </c>
      <c r="U131" s="124">
        <f t="shared" si="105"/>
        <v>0</v>
      </c>
      <c r="V131" s="125">
        <f t="shared" si="82"/>
        <v>118.75277777777778</v>
      </c>
      <c r="W131" s="125">
        <f t="shared" si="83"/>
        <v>117.33611111111111</v>
      </c>
      <c r="X131" s="126">
        <f t="shared" si="84"/>
        <v>1</v>
      </c>
      <c r="Y131" s="127">
        <f t="shared" si="106"/>
        <v>43101</v>
      </c>
      <c r="Z131" s="127">
        <f t="shared" si="107"/>
        <v>43101</v>
      </c>
      <c r="AA131" s="124">
        <f t="shared" si="85"/>
        <v>1</v>
      </c>
      <c r="AB131" s="128">
        <f t="shared" si="86"/>
        <v>43131</v>
      </c>
      <c r="AC131" s="124">
        <f t="shared" si="87"/>
        <v>1</v>
      </c>
      <c r="AD131" s="124">
        <f t="shared" si="88"/>
        <v>1</v>
      </c>
      <c r="AE131" s="127">
        <f t="shared" si="108"/>
        <v>0</v>
      </c>
      <c r="AF131" s="127">
        <f t="shared" si="109"/>
        <v>0</v>
      </c>
      <c r="AG131" s="124">
        <f t="shared" si="89"/>
        <v>1</v>
      </c>
      <c r="AH131" s="124">
        <f t="shared" si="90"/>
        <v>1</v>
      </c>
      <c r="AI131" s="124">
        <f t="shared" si="91"/>
        <v>1</v>
      </c>
      <c r="AJ131" s="124">
        <f t="shared" si="92"/>
        <v>0</v>
      </c>
      <c r="AK131" s="124">
        <f t="shared" si="93"/>
        <v>0</v>
      </c>
      <c r="AL131" s="124">
        <f t="shared" si="94"/>
        <v>0</v>
      </c>
      <c r="AM131" s="129">
        <f t="shared" si="110"/>
        <v>0</v>
      </c>
      <c r="AN131" s="129">
        <f t="shared" si="111"/>
        <v>0</v>
      </c>
      <c r="AO131" s="81"/>
      <c r="AP131" s="124">
        <f t="shared" si="114"/>
        <v>0</v>
      </c>
      <c r="AQ131" s="124">
        <f t="shared" si="114"/>
        <v>0</v>
      </c>
      <c r="AR131" s="124">
        <f t="shared" si="114"/>
        <v>0</v>
      </c>
      <c r="AS131" s="124">
        <f t="shared" si="114"/>
        <v>0</v>
      </c>
      <c r="AT131" s="124">
        <f t="shared" si="114"/>
        <v>0</v>
      </c>
      <c r="AU131" s="124">
        <f t="shared" si="114"/>
        <v>0</v>
      </c>
      <c r="AV131" s="124">
        <f t="shared" si="114"/>
        <v>0</v>
      </c>
      <c r="AW131" s="124">
        <f t="shared" si="114"/>
        <v>0</v>
      </c>
      <c r="AX131" s="124">
        <f t="shared" si="114"/>
        <v>0</v>
      </c>
      <c r="AY131" s="124">
        <f t="shared" si="114"/>
        <v>0</v>
      </c>
      <c r="AZ131" s="124">
        <f t="shared" si="112"/>
        <v>0</v>
      </c>
      <c r="BA131" s="81"/>
      <c r="BB131" s="50"/>
      <c r="BC131" s="50"/>
      <c r="BD131" s="50"/>
      <c r="BE131" s="50"/>
      <c r="BF131" s="50"/>
      <c r="BG131" s="50"/>
      <c r="BH131" s="50"/>
      <c r="BI131" s="50"/>
      <c r="BJ131" s="50"/>
      <c r="BK131" s="50"/>
      <c r="BL131" s="50"/>
    </row>
    <row r="132" spans="1:64" s="1" customFormat="1" ht="18" customHeight="1" x14ac:dyDescent="0.25">
      <c r="A132" s="62">
        <f t="shared" si="95"/>
        <v>115</v>
      </c>
      <c r="B132" s="41"/>
      <c r="C132" s="33"/>
      <c r="D132" s="34"/>
      <c r="E132" s="13"/>
      <c r="F132" s="38"/>
      <c r="G132" s="13"/>
      <c r="H132" s="13"/>
      <c r="I132" s="29" t="str">
        <f t="shared" si="76"/>
        <v/>
      </c>
      <c r="J132" s="47" t="str">
        <f t="shared" si="77"/>
        <v/>
      </c>
      <c r="K132" s="48" t="str">
        <f t="shared" si="78"/>
        <v/>
      </c>
      <c r="L132" s="124">
        <f t="shared" si="79"/>
        <v>0</v>
      </c>
      <c r="M132" s="124">
        <f t="shared" si="80"/>
        <v>0</v>
      </c>
      <c r="N132" s="124">
        <f t="shared" si="99"/>
        <v>0</v>
      </c>
      <c r="O132" s="124">
        <f t="shared" si="100"/>
        <v>0</v>
      </c>
      <c r="P132" s="124">
        <f t="shared" si="101"/>
        <v>0</v>
      </c>
      <c r="Q132" s="124">
        <f t="shared" si="81"/>
        <v>-1</v>
      </c>
      <c r="R132" s="124">
        <f t="shared" si="102"/>
        <v>0</v>
      </c>
      <c r="S132" s="124">
        <f t="shared" si="103"/>
        <v>0</v>
      </c>
      <c r="T132" s="124">
        <f t="shared" si="104"/>
        <v>0</v>
      </c>
      <c r="U132" s="124">
        <f t="shared" si="105"/>
        <v>0</v>
      </c>
      <c r="V132" s="125">
        <f t="shared" si="82"/>
        <v>118.75277777777778</v>
      </c>
      <c r="W132" s="125">
        <f t="shared" si="83"/>
        <v>117.33611111111111</v>
      </c>
      <c r="X132" s="126">
        <f t="shared" si="84"/>
        <v>1</v>
      </c>
      <c r="Y132" s="127">
        <f t="shared" si="106"/>
        <v>43101</v>
      </c>
      <c r="Z132" s="127">
        <f t="shared" si="107"/>
        <v>43101</v>
      </c>
      <c r="AA132" s="124">
        <f t="shared" si="85"/>
        <v>1</v>
      </c>
      <c r="AB132" s="128">
        <f t="shared" si="86"/>
        <v>43131</v>
      </c>
      <c r="AC132" s="124">
        <f t="shared" si="87"/>
        <v>1</v>
      </c>
      <c r="AD132" s="124">
        <f t="shared" si="88"/>
        <v>1</v>
      </c>
      <c r="AE132" s="127">
        <f t="shared" si="108"/>
        <v>0</v>
      </c>
      <c r="AF132" s="127">
        <f t="shared" si="109"/>
        <v>0</v>
      </c>
      <c r="AG132" s="124">
        <f t="shared" si="89"/>
        <v>1</v>
      </c>
      <c r="AH132" s="124">
        <f t="shared" si="90"/>
        <v>1</v>
      </c>
      <c r="AI132" s="124">
        <f t="shared" si="91"/>
        <v>1</v>
      </c>
      <c r="AJ132" s="124">
        <f t="shared" si="92"/>
        <v>0</v>
      </c>
      <c r="AK132" s="124">
        <f t="shared" si="93"/>
        <v>0</v>
      </c>
      <c r="AL132" s="124">
        <f t="shared" si="94"/>
        <v>0</v>
      </c>
      <c r="AM132" s="129">
        <f t="shared" si="110"/>
        <v>0</v>
      </c>
      <c r="AN132" s="129">
        <f t="shared" si="111"/>
        <v>0</v>
      </c>
      <c r="AO132" s="81"/>
      <c r="AP132" s="124">
        <f t="shared" si="114"/>
        <v>0</v>
      </c>
      <c r="AQ132" s="124">
        <f t="shared" si="114"/>
        <v>0</v>
      </c>
      <c r="AR132" s="124">
        <f t="shared" si="114"/>
        <v>0</v>
      </c>
      <c r="AS132" s="124">
        <f t="shared" si="114"/>
        <v>0</v>
      </c>
      <c r="AT132" s="124">
        <f t="shared" si="114"/>
        <v>0</v>
      </c>
      <c r="AU132" s="124">
        <f t="shared" si="114"/>
        <v>0</v>
      </c>
      <c r="AV132" s="124">
        <f t="shared" si="114"/>
        <v>0</v>
      </c>
      <c r="AW132" s="124">
        <f t="shared" si="114"/>
        <v>0</v>
      </c>
      <c r="AX132" s="124">
        <f t="shared" si="114"/>
        <v>0</v>
      </c>
      <c r="AY132" s="124">
        <f t="shared" si="114"/>
        <v>0</v>
      </c>
      <c r="AZ132" s="124">
        <f t="shared" si="112"/>
        <v>0</v>
      </c>
      <c r="BA132" s="81"/>
      <c r="BB132" s="50"/>
      <c r="BC132" s="50"/>
      <c r="BD132" s="50"/>
      <c r="BE132" s="50"/>
      <c r="BF132" s="50"/>
      <c r="BG132" s="50"/>
      <c r="BH132" s="50"/>
      <c r="BI132" s="50"/>
      <c r="BJ132" s="50"/>
      <c r="BK132" s="50"/>
      <c r="BL132" s="50"/>
    </row>
    <row r="133" spans="1:64" s="1" customFormat="1" ht="18" customHeight="1" x14ac:dyDescent="0.25">
      <c r="A133" s="62">
        <f t="shared" si="95"/>
        <v>116</v>
      </c>
      <c r="B133" s="41"/>
      <c r="C133" s="33"/>
      <c r="D133" s="34"/>
      <c r="E133" s="13"/>
      <c r="F133" s="38"/>
      <c r="G133" s="13"/>
      <c r="H133" s="13"/>
      <c r="I133" s="29" t="str">
        <f t="shared" si="76"/>
        <v/>
      </c>
      <c r="J133" s="47" t="str">
        <f t="shared" si="77"/>
        <v/>
      </c>
      <c r="K133" s="48" t="str">
        <f t="shared" si="78"/>
        <v/>
      </c>
      <c r="L133" s="124">
        <f t="shared" si="79"/>
        <v>0</v>
      </c>
      <c r="M133" s="124">
        <f t="shared" si="80"/>
        <v>0</v>
      </c>
      <c r="N133" s="124">
        <f t="shared" si="99"/>
        <v>0</v>
      </c>
      <c r="O133" s="124">
        <f t="shared" si="100"/>
        <v>0</v>
      </c>
      <c r="P133" s="124">
        <f t="shared" si="101"/>
        <v>0</v>
      </c>
      <c r="Q133" s="124">
        <f t="shared" si="81"/>
        <v>-1</v>
      </c>
      <c r="R133" s="124">
        <f t="shared" si="102"/>
        <v>0</v>
      </c>
      <c r="S133" s="124">
        <f t="shared" si="103"/>
        <v>0</v>
      </c>
      <c r="T133" s="124">
        <f t="shared" si="104"/>
        <v>0</v>
      </c>
      <c r="U133" s="124">
        <f t="shared" si="105"/>
        <v>0</v>
      </c>
      <c r="V133" s="125">
        <f t="shared" si="82"/>
        <v>118.75277777777778</v>
      </c>
      <c r="W133" s="125">
        <f t="shared" si="83"/>
        <v>117.33611111111111</v>
      </c>
      <c r="X133" s="126">
        <f t="shared" si="84"/>
        <v>1</v>
      </c>
      <c r="Y133" s="127">
        <f t="shared" si="106"/>
        <v>43101</v>
      </c>
      <c r="Z133" s="127">
        <f t="shared" si="107"/>
        <v>43101</v>
      </c>
      <c r="AA133" s="124">
        <f t="shared" si="85"/>
        <v>1</v>
      </c>
      <c r="AB133" s="128">
        <f t="shared" si="86"/>
        <v>43131</v>
      </c>
      <c r="AC133" s="124">
        <f t="shared" si="87"/>
        <v>1</v>
      </c>
      <c r="AD133" s="124">
        <f t="shared" si="88"/>
        <v>1</v>
      </c>
      <c r="AE133" s="127">
        <f t="shared" si="108"/>
        <v>0</v>
      </c>
      <c r="AF133" s="127">
        <f t="shared" si="109"/>
        <v>0</v>
      </c>
      <c r="AG133" s="124">
        <f t="shared" si="89"/>
        <v>1</v>
      </c>
      <c r="AH133" s="124">
        <f t="shared" si="90"/>
        <v>1</v>
      </c>
      <c r="AI133" s="124">
        <f t="shared" si="91"/>
        <v>1</v>
      </c>
      <c r="AJ133" s="124">
        <f t="shared" si="92"/>
        <v>0</v>
      </c>
      <c r="AK133" s="124">
        <f t="shared" si="93"/>
        <v>0</v>
      </c>
      <c r="AL133" s="124">
        <f t="shared" si="94"/>
        <v>0</v>
      </c>
      <c r="AM133" s="129">
        <f t="shared" si="110"/>
        <v>0</v>
      </c>
      <c r="AN133" s="129">
        <f t="shared" si="111"/>
        <v>0</v>
      </c>
      <c r="AO133" s="81"/>
      <c r="AP133" s="124">
        <f t="shared" si="114"/>
        <v>0</v>
      </c>
      <c r="AQ133" s="124">
        <f t="shared" si="114"/>
        <v>0</v>
      </c>
      <c r="AR133" s="124">
        <f t="shared" si="114"/>
        <v>0</v>
      </c>
      <c r="AS133" s="124">
        <f t="shared" si="114"/>
        <v>0</v>
      </c>
      <c r="AT133" s="124">
        <f t="shared" si="114"/>
        <v>0</v>
      </c>
      <c r="AU133" s="124">
        <f t="shared" si="114"/>
        <v>0</v>
      </c>
      <c r="AV133" s="124">
        <f t="shared" si="114"/>
        <v>0</v>
      </c>
      <c r="AW133" s="124">
        <f t="shared" si="114"/>
        <v>0</v>
      </c>
      <c r="AX133" s="124">
        <f t="shared" si="114"/>
        <v>0</v>
      </c>
      <c r="AY133" s="124">
        <f t="shared" si="114"/>
        <v>0</v>
      </c>
      <c r="AZ133" s="124">
        <f t="shared" si="112"/>
        <v>0</v>
      </c>
      <c r="BA133" s="81"/>
      <c r="BB133" s="50"/>
      <c r="BC133" s="50"/>
      <c r="BD133" s="50"/>
      <c r="BE133" s="50"/>
      <c r="BF133" s="50"/>
      <c r="BG133" s="50"/>
      <c r="BH133" s="50"/>
      <c r="BI133" s="50"/>
      <c r="BJ133" s="50"/>
      <c r="BK133" s="50"/>
      <c r="BL133" s="50"/>
    </row>
    <row r="134" spans="1:64" s="1" customFormat="1" ht="18" customHeight="1" x14ac:dyDescent="0.25">
      <c r="A134" s="62">
        <f t="shared" si="95"/>
        <v>117</v>
      </c>
      <c r="B134" s="41"/>
      <c r="C134" s="33"/>
      <c r="D134" s="34"/>
      <c r="E134" s="13"/>
      <c r="F134" s="38"/>
      <c r="G134" s="13"/>
      <c r="H134" s="13"/>
      <c r="I134" s="29" t="str">
        <f t="shared" si="76"/>
        <v/>
      </c>
      <c r="J134" s="47" t="str">
        <f t="shared" si="77"/>
        <v/>
      </c>
      <c r="K134" s="48" t="str">
        <f t="shared" si="78"/>
        <v/>
      </c>
      <c r="L134" s="124">
        <f t="shared" si="79"/>
        <v>0</v>
      </c>
      <c r="M134" s="124">
        <f t="shared" si="80"/>
        <v>0</v>
      </c>
      <c r="N134" s="124">
        <f t="shared" si="99"/>
        <v>0</v>
      </c>
      <c r="O134" s="124">
        <f t="shared" si="100"/>
        <v>0</v>
      </c>
      <c r="P134" s="124">
        <f t="shared" si="101"/>
        <v>0</v>
      </c>
      <c r="Q134" s="124">
        <f t="shared" si="81"/>
        <v>-1</v>
      </c>
      <c r="R134" s="124">
        <f t="shared" si="102"/>
        <v>0</v>
      </c>
      <c r="S134" s="124">
        <f t="shared" si="103"/>
        <v>0</v>
      </c>
      <c r="T134" s="124">
        <f t="shared" si="104"/>
        <v>0</v>
      </c>
      <c r="U134" s="124">
        <f t="shared" si="105"/>
        <v>0</v>
      </c>
      <c r="V134" s="125">
        <f t="shared" si="82"/>
        <v>118.75277777777778</v>
      </c>
      <c r="W134" s="125">
        <f t="shared" si="83"/>
        <v>117.33611111111111</v>
      </c>
      <c r="X134" s="126">
        <f t="shared" si="84"/>
        <v>1</v>
      </c>
      <c r="Y134" s="127">
        <f t="shared" si="106"/>
        <v>43101</v>
      </c>
      <c r="Z134" s="127">
        <f t="shared" si="107"/>
        <v>43101</v>
      </c>
      <c r="AA134" s="124">
        <f t="shared" si="85"/>
        <v>1</v>
      </c>
      <c r="AB134" s="128">
        <f t="shared" si="86"/>
        <v>43131</v>
      </c>
      <c r="AC134" s="124">
        <f t="shared" si="87"/>
        <v>1</v>
      </c>
      <c r="AD134" s="124">
        <f t="shared" si="88"/>
        <v>1</v>
      </c>
      <c r="AE134" s="127">
        <f t="shared" si="108"/>
        <v>0</v>
      </c>
      <c r="AF134" s="127">
        <f t="shared" si="109"/>
        <v>0</v>
      </c>
      <c r="AG134" s="124">
        <f t="shared" si="89"/>
        <v>1</v>
      </c>
      <c r="AH134" s="124">
        <f t="shared" si="90"/>
        <v>1</v>
      </c>
      <c r="AI134" s="124">
        <f t="shared" si="91"/>
        <v>1</v>
      </c>
      <c r="AJ134" s="124">
        <f t="shared" si="92"/>
        <v>0</v>
      </c>
      <c r="AK134" s="124">
        <f t="shared" si="93"/>
        <v>0</v>
      </c>
      <c r="AL134" s="124">
        <f t="shared" si="94"/>
        <v>0</v>
      </c>
      <c r="AM134" s="129">
        <f t="shared" si="110"/>
        <v>0</v>
      </c>
      <c r="AN134" s="129">
        <f t="shared" si="111"/>
        <v>0</v>
      </c>
      <c r="AO134" s="81"/>
      <c r="AP134" s="124">
        <f t="shared" si="114"/>
        <v>0</v>
      </c>
      <c r="AQ134" s="124">
        <f t="shared" si="114"/>
        <v>0</v>
      </c>
      <c r="AR134" s="124">
        <f t="shared" si="114"/>
        <v>0</v>
      </c>
      <c r="AS134" s="124">
        <f t="shared" si="114"/>
        <v>0</v>
      </c>
      <c r="AT134" s="124">
        <f t="shared" si="114"/>
        <v>0</v>
      </c>
      <c r="AU134" s="124">
        <f t="shared" si="114"/>
        <v>0</v>
      </c>
      <c r="AV134" s="124">
        <f t="shared" si="114"/>
        <v>0</v>
      </c>
      <c r="AW134" s="124">
        <f t="shared" si="114"/>
        <v>0</v>
      </c>
      <c r="AX134" s="124">
        <f t="shared" si="114"/>
        <v>0</v>
      </c>
      <c r="AY134" s="124">
        <f t="shared" si="114"/>
        <v>0</v>
      </c>
      <c r="AZ134" s="124">
        <f t="shared" si="112"/>
        <v>0</v>
      </c>
      <c r="BA134" s="81"/>
      <c r="BB134" s="50"/>
      <c r="BC134" s="50"/>
      <c r="BD134" s="50"/>
      <c r="BE134" s="50"/>
      <c r="BF134" s="50"/>
      <c r="BG134" s="50"/>
      <c r="BH134" s="50"/>
      <c r="BI134" s="50"/>
      <c r="BJ134" s="50"/>
      <c r="BK134" s="50"/>
      <c r="BL134" s="50"/>
    </row>
    <row r="135" spans="1:64" s="1" customFormat="1" ht="18" customHeight="1" x14ac:dyDescent="0.25">
      <c r="A135" s="62">
        <f t="shared" si="95"/>
        <v>118</v>
      </c>
      <c r="B135" s="41"/>
      <c r="C135" s="33"/>
      <c r="D135" s="34"/>
      <c r="E135" s="13"/>
      <c r="F135" s="38"/>
      <c r="G135" s="13"/>
      <c r="H135" s="13"/>
      <c r="I135" s="29" t="str">
        <f t="shared" si="76"/>
        <v/>
      </c>
      <c r="J135" s="47" t="str">
        <f t="shared" si="77"/>
        <v/>
      </c>
      <c r="K135" s="48" t="str">
        <f t="shared" si="78"/>
        <v/>
      </c>
      <c r="L135" s="124">
        <f t="shared" si="79"/>
        <v>0</v>
      </c>
      <c r="M135" s="124">
        <f t="shared" si="80"/>
        <v>0</v>
      </c>
      <c r="N135" s="124">
        <f t="shared" si="99"/>
        <v>0</v>
      </c>
      <c r="O135" s="124">
        <f t="shared" si="100"/>
        <v>0</v>
      </c>
      <c r="P135" s="124">
        <f t="shared" si="101"/>
        <v>0</v>
      </c>
      <c r="Q135" s="124">
        <f t="shared" si="81"/>
        <v>-1</v>
      </c>
      <c r="R135" s="124">
        <f t="shared" si="102"/>
        <v>0</v>
      </c>
      <c r="S135" s="124">
        <f t="shared" si="103"/>
        <v>0</v>
      </c>
      <c r="T135" s="124">
        <f t="shared" si="104"/>
        <v>0</v>
      </c>
      <c r="U135" s="124">
        <f t="shared" si="105"/>
        <v>0</v>
      </c>
      <c r="V135" s="125">
        <f t="shared" si="82"/>
        <v>118.75277777777778</v>
      </c>
      <c r="W135" s="125">
        <f t="shared" si="83"/>
        <v>117.33611111111111</v>
      </c>
      <c r="X135" s="126">
        <f t="shared" si="84"/>
        <v>1</v>
      </c>
      <c r="Y135" s="127">
        <f t="shared" si="106"/>
        <v>43101</v>
      </c>
      <c r="Z135" s="127">
        <f t="shared" si="107"/>
        <v>43101</v>
      </c>
      <c r="AA135" s="124">
        <f t="shared" si="85"/>
        <v>1</v>
      </c>
      <c r="AB135" s="128">
        <f t="shared" si="86"/>
        <v>43131</v>
      </c>
      <c r="AC135" s="124">
        <f t="shared" si="87"/>
        <v>1</v>
      </c>
      <c r="AD135" s="124">
        <f t="shared" si="88"/>
        <v>1</v>
      </c>
      <c r="AE135" s="127">
        <f t="shared" si="108"/>
        <v>0</v>
      </c>
      <c r="AF135" s="127">
        <f t="shared" si="109"/>
        <v>0</v>
      </c>
      <c r="AG135" s="124">
        <f t="shared" si="89"/>
        <v>1</v>
      </c>
      <c r="AH135" s="124">
        <f t="shared" si="90"/>
        <v>1</v>
      </c>
      <c r="AI135" s="124">
        <f t="shared" si="91"/>
        <v>1</v>
      </c>
      <c r="AJ135" s="124">
        <f t="shared" si="92"/>
        <v>0</v>
      </c>
      <c r="AK135" s="124">
        <f t="shared" si="93"/>
        <v>0</v>
      </c>
      <c r="AL135" s="124">
        <f t="shared" si="94"/>
        <v>0</v>
      </c>
      <c r="AM135" s="129">
        <f t="shared" si="110"/>
        <v>0</v>
      </c>
      <c r="AN135" s="129">
        <f t="shared" si="111"/>
        <v>0</v>
      </c>
      <c r="AO135" s="81"/>
      <c r="AP135" s="124">
        <f t="shared" si="114"/>
        <v>0</v>
      </c>
      <c r="AQ135" s="124">
        <f t="shared" si="114"/>
        <v>0</v>
      </c>
      <c r="AR135" s="124">
        <f t="shared" si="114"/>
        <v>0</v>
      </c>
      <c r="AS135" s="124">
        <f t="shared" si="114"/>
        <v>0</v>
      </c>
      <c r="AT135" s="124">
        <f t="shared" si="114"/>
        <v>0</v>
      </c>
      <c r="AU135" s="124">
        <f t="shared" si="114"/>
        <v>0</v>
      </c>
      <c r="AV135" s="124">
        <f t="shared" si="114"/>
        <v>0</v>
      </c>
      <c r="AW135" s="124">
        <f t="shared" si="114"/>
        <v>0</v>
      </c>
      <c r="AX135" s="124">
        <f t="shared" si="114"/>
        <v>0</v>
      </c>
      <c r="AY135" s="124">
        <f t="shared" si="114"/>
        <v>0</v>
      </c>
      <c r="AZ135" s="124">
        <f t="shared" si="112"/>
        <v>0</v>
      </c>
      <c r="BA135" s="81"/>
      <c r="BB135" s="50"/>
      <c r="BC135" s="50"/>
      <c r="BD135" s="50"/>
      <c r="BE135" s="50"/>
      <c r="BF135" s="50"/>
      <c r="BG135" s="50"/>
      <c r="BH135" s="50"/>
      <c r="BI135" s="50"/>
      <c r="BJ135" s="50"/>
      <c r="BK135" s="50"/>
      <c r="BL135" s="50"/>
    </row>
    <row r="136" spans="1:64" s="1" customFormat="1" ht="18" customHeight="1" x14ac:dyDescent="0.25">
      <c r="A136" s="62">
        <f t="shared" si="95"/>
        <v>119</v>
      </c>
      <c r="B136" s="41"/>
      <c r="C136" s="33"/>
      <c r="D136" s="34"/>
      <c r="E136" s="13"/>
      <c r="F136" s="38"/>
      <c r="G136" s="13"/>
      <c r="H136" s="13"/>
      <c r="I136" s="29" t="str">
        <f t="shared" si="76"/>
        <v/>
      </c>
      <c r="J136" s="47" t="str">
        <f t="shared" si="77"/>
        <v/>
      </c>
      <c r="K136" s="48" t="str">
        <f t="shared" si="78"/>
        <v/>
      </c>
      <c r="L136" s="124">
        <f t="shared" si="79"/>
        <v>0</v>
      </c>
      <c r="M136" s="124">
        <f t="shared" si="80"/>
        <v>0</v>
      </c>
      <c r="N136" s="124">
        <f t="shared" si="99"/>
        <v>0</v>
      </c>
      <c r="O136" s="124">
        <f t="shared" si="100"/>
        <v>0</v>
      </c>
      <c r="P136" s="124">
        <f t="shared" si="101"/>
        <v>0</v>
      </c>
      <c r="Q136" s="124">
        <f t="shared" si="81"/>
        <v>-1</v>
      </c>
      <c r="R136" s="124">
        <f t="shared" si="102"/>
        <v>0</v>
      </c>
      <c r="S136" s="124">
        <f t="shared" si="103"/>
        <v>0</v>
      </c>
      <c r="T136" s="124">
        <f t="shared" si="104"/>
        <v>0</v>
      </c>
      <c r="U136" s="124">
        <f t="shared" si="105"/>
        <v>0</v>
      </c>
      <c r="V136" s="125">
        <f t="shared" si="82"/>
        <v>118.75277777777778</v>
      </c>
      <c r="W136" s="125">
        <f t="shared" si="83"/>
        <v>117.33611111111111</v>
      </c>
      <c r="X136" s="126">
        <f t="shared" si="84"/>
        <v>1</v>
      </c>
      <c r="Y136" s="127">
        <f t="shared" si="106"/>
        <v>43101</v>
      </c>
      <c r="Z136" s="127">
        <f t="shared" si="107"/>
        <v>43101</v>
      </c>
      <c r="AA136" s="124">
        <f t="shared" si="85"/>
        <v>1</v>
      </c>
      <c r="AB136" s="128">
        <f t="shared" si="86"/>
        <v>43131</v>
      </c>
      <c r="AC136" s="124">
        <f t="shared" si="87"/>
        <v>1</v>
      </c>
      <c r="AD136" s="124">
        <f t="shared" si="88"/>
        <v>1</v>
      </c>
      <c r="AE136" s="127">
        <f t="shared" si="108"/>
        <v>0</v>
      </c>
      <c r="AF136" s="127">
        <f t="shared" si="109"/>
        <v>0</v>
      </c>
      <c r="AG136" s="124">
        <f t="shared" si="89"/>
        <v>1</v>
      </c>
      <c r="AH136" s="124">
        <f t="shared" si="90"/>
        <v>1</v>
      </c>
      <c r="AI136" s="124">
        <f t="shared" si="91"/>
        <v>1</v>
      </c>
      <c r="AJ136" s="124">
        <f t="shared" si="92"/>
        <v>0</v>
      </c>
      <c r="AK136" s="124">
        <f t="shared" si="93"/>
        <v>0</v>
      </c>
      <c r="AL136" s="124">
        <f t="shared" si="94"/>
        <v>0</v>
      </c>
      <c r="AM136" s="129">
        <f t="shared" si="110"/>
        <v>0</v>
      </c>
      <c r="AN136" s="129">
        <f t="shared" si="111"/>
        <v>0</v>
      </c>
      <c r="AO136" s="81"/>
      <c r="AP136" s="124">
        <f t="shared" si="114"/>
        <v>0</v>
      </c>
      <c r="AQ136" s="124">
        <f t="shared" si="114"/>
        <v>0</v>
      </c>
      <c r="AR136" s="124">
        <f t="shared" si="114"/>
        <v>0</v>
      </c>
      <c r="AS136" s="124">
        <f t="shared" si="114"/>
        <v>0</v>
      </c>
      <c r="AT136" s="124">
        <f t="shared" si="114"/>
        <v>0</v>
      </c>
      <c r="AU136" s="124">
        <f t="shared" si="114"/>
        <v>0</v>
      </c>
      <c r="AV136" s="124">
        <f t="shared" si="114"/>
        <v>0</v>
      </c>
      <c r="AW136" s="124">
        <f t="shared" si="114"/>
        <v>0</v>
      </c>
      <c r="AX136" s="124">
        <f t="shared" si="114"/>
        <v>0</v>
      </c>
      <c r="AY136" s="124">
        <f t="shared" si="114"/>
        <v>0</v>
      </c>
      <c r="AZ136" s="124">
        <f t="shared" si="112"/>
        <v>0</v>
      </c>
      <c r="BA136" s="81"/>
      <c r="BB136" s="50"/>
      <c r="BC136" s="50"/>
      <c r="BD136" s="50"/>
      <c r="BE136" s="50"/>
      <c r="BF136" s="50"/>
      <c r="BG136" s="50"/>
      <c r="BH136" s="50"/>
      <c r="BI136" s="50"/>
      <c r="BJ136" s="50"/>
      <c r="BK136" s="50"/>
      <c r="BL136" s="50"/>
    </row>
    <row r="137" spans="1:64" s="1" customFormat="1" ht="18" customHeight="1" x14ac:dyDescent="0.25">
      <c r="A137" s="62">
        <f t="shared" si="95"/>
        <v>120</v>
      </c>
      <c r="B137" s="41"/>
      <c r="C137" s="33"/>
      <c r="D137" s="34"/>
      <c r="E137" s="13"/>
      <c r="F137" s="38"/>
      <c r="G137" s="13"/>
      <c r="H137" s="13"/>
      <c r="I137" s="29" t="str">
        <f t="shared" si="76"/>
        <v/>
      </c>
      <c r="J137" s="47" t="str">
        <f t="shared" si="77"/>
        <v/>
      </c>
      <c r="K137" s="48" t="str">
        <f t="shared" si="78"/>
        <v/>
      </c>
      <c r="L137" s="124">
        <f t="shared" si="79"/>
        <v>0</v>
      </c>
      <c r="M137" s="124">
        <f t="shared" si="80"/>
        <v>0</v>
      </c>
      <c r="N137" s="124">
        <f t="shared" si="99"/>
        <v>0</v>
      </c>
      <c r="O137" s="124">
        <f t="shared" si="100"/>
        <v>0</v>
      </c>
      <c r="P137" s="124">
        <f t="shared" si="101"/>
        <v>0</v>
      </c>
      <c r="Q137" s="124">
        <f t="shared" si="81"/>
        <v>-1</v>
      </c>
      <c r="R137" s="124">
        <f t="shared" si="102"/>
        <v>0</v>
      </c>
      <c r="S137" s="124">
        <f t="shared" si="103"/>
        <v>0</v>
      </c>
      <c r="T137" s="124">
        <f t="shared" si="104"/>
        <v>0</v>
      </c>
      <c r="U137" s="124">
        <f t="shared" si="105"/>
        <v>0</v>
      </c>
      <c r="V137" s="125">
        <f t="shared" si="82"/>
        <v>118.75277777777778</v>
      </c>
      <c r="W137" s="125">
        <f t="shared" si="83"/>
        <v>117.33611111111111</v>
      </c>
      <c r="X137" s="126">
        <f t="shared" si="84"/>
        <v>1</v>
      </c>
      <c r="Y137" s="127">
        <f t="shared" si="106"/>
        <v>43101</v>
      </c>
      <c r="Z137" s="127">
        <f t="shared" si="107"/>
        <v>43101</v>
      </c>
      <c r="AA137" s="124">
        <f t="shared" si="85"/>
        <v>1</v>
      </c>
      <c r="AB137" s="128">
        <f t="shared" si="86"/>
        <v>43131</v>
      </c>
      <c r="AC137" s="124">
        <f t="shared" si="87"/>
        <v>1</v>
      </c>
      <c r="AD137" s="124">
        <f t="shared" si="88"/>
        <v>1</v>
      </c>
      <c r="AE137" s="127">
        <f t="shared" si="108"/>
        <v>0</v>
      </c>
      <c r="AF137" s="127">
        <f t="shared" si="109"/>
        <v>0</v>
      </c>
      <c r="AG137" s="124">
        <f t="shared" si="89"/>
        <v>1</v>
      </c>
      <c r="AH137" s="124">
        <f t="shared" si="90"/>
        <v>1</v>
      </c>
      <c r="AI137" s="124">
        <f t="shared" si="91"/>
        <v>1</v>
      </c>
      <c r="AJ137" s="124">
        <f t="shared" si="92"/>
        <v>0</v>
      </c>
      <c r="AK137" s="124">
        <f t="shared" si="93"/>
        <v>0</v>
      </c>
      <c r="AL137" s="124">
        <f t="shared" si="94"/>
        <v>0</v>
      </c>
      <c r="AM137" s="129">
        <f t="shared" si="110"/>
        <v>0</v>
      </c>
      <c r="AN137" s="129">
        <f t="shared" si="111"/>
        <v>0</v>
      </c>
      <c r="AO137" s="81"/>
      <c r="AP137" s="124">
        <f t="shared" si="114"/>
        <v>0</v>
      </c>
      <c r="AQ137" s="124">
        <f t="shared" si="114"/>
        <v>0</v>
      </c>
      <c r="AR137" s="124">
        <f t="shared" si="114"/>
        <v>0</v>
      </c>
      <c r="AS137" s="124">
        <f t="shared" si="114"/>
        <v>0</v>
      </c>
      <c r="AT137" s="124">
        <f t="shared" si="114"/>
        <v>0</v>
      </c>
      <c r="AU137" s="124">
        <f t="shared" si="114"/>
        <v>0</v>
      </c>
      <c r="AV137" s="124">
        <f t="shared" si="114"/>
        <v>0</v>
      </c>
      <c r="AW137" s="124">
        <f t="shared" si="114"/>
        <v>0</v>
      </c>
      <c r="AX137" s="124">
        <f t="shared" si="114"/>
        <v>0</v>
      </c>
      <c r="AY137" s="124">
        <f t="shared" si="114"/>
        <v>0</v>
      </c>
      <c r="AZ137" s="124">
        <f t="shared" si="112"/>
        <v>0</v>
      </c>
      <c r="BA137" s="81"/>
      <c r="BB137" s="50"/>
      <c r="BC137" s="50"/>
      <c r="BD137" s="50"/>
      <c r="BE137" s="50"/>
      <c r="BF137" s="50"/>
      <c r="BG137" s="50"/>
      <c r="BH137" s="50"/>
      <c r="BI137" s="50"/>
      <c r="BJ137" s="50"/>
      <c r="BK137" s="50"/>
      <c r="BL137" s="50"/>
    </row>
    <row r="138" spans="1:64" s="1" customFormat="1" ht="18" customHeight="1" x14ac:dyDescent="0.25">
      <c r="A138" s="62">
        <f t="shared" si="95"/>
        <v>121</v>
      </c>
      <c r="B138" s="41"/>
      <c r="C138" s="33"/>
      <c r="D138" s="34"/>
      <c r="E138" s="13"/>
      <c r="F138" s="38"/>
      <c r="G138" s="13"/>
      <c r="H138" s="13"/>
      <c r="I138" s="29" t="str">
        <f t="shared" si="76"/>
        <v/>
      </c>
      <c r="J138" s="47" t="str">
        <f t="shared" si="77"/>
        <v/>
      </c>
      <c r="K138" s="48" t="str">
        <f t="shared" si="78"/>
        <v/>
      </c>
      <c r="L138" s="124">
        <f t="shared" si="79"/>
        <v>0</v>
      </c>
      <c r="M138" s="124">
        <f t="shared" si="80"/>
        <v>0</v>
      </c>
      <c r="N138" s="124">
        <f t="shared" si="99"/>
        <v>0</v>
      </c>
      <c r="O138" s="124">
        <f t="shared" si="100"/>
        <v>0</v>
      </c>
      <c r="P138" s="124">
        <f t="shared" si="101"/>
        <v>0</v>
      </c>
      <c r="Q138" s="124">
        <f t="shared" si="81"/>
        <v>-1</v>
      </c>
      <c r="R138" s="124">
        <f t="shared" si="102"/>
        <v>0</v>
      </c>
      <c r="S138" s="124">
        <f t="shared" si="103"/>
        <v>0</v>
      </c>
      <c r="T138" s="124">
        <f t="shared" si="104"/>
        <v>0</v>
      </c>
      <c r="U138" s="124">
        <f t="shared" si="105"/>
        <v>0</v>
      </c>
      <c r="V138" s="125">
        <f t="shared" si="82"/>
        <v>118.75277777777778</v>
      </c>
      <c r="W138" s="125">
        <f t="shared" si="83"/>
        <v>117.33611111111111</v>
      </c>
      <c r="X138" s="126">
        <f t="shared" si="84"/>
        <v>1</v>
      </c>
      <c r="Y138" s="127">
        <f t="shared" si="106"/>
        <v>43101</v>
      </c>
      <c r="Z138" s="127">
        <f t="shared" si="107"/>
        <v>43101</v>
      </c>
      <c r="AA138" s="124">
        <f t="shared" si="85"/>
        <v>1</v>
      </c>
      <c r="AB138" s="128">
        <f t="shared" si="86"/>
        <v>43131</v>
      </c>
      <c r="AC138" s="124">
        <f t="shared" si="87"/>
        <v>1</v>
      </c>
      <c r="AD138" s="124">
        <f t="shared" si="88"/>
        <v>1</v>
      </c>
      <c r="AE138" s="127">
        <f t="shared" si="108"/>
        <v>0</v>
      </c>
      <c r="AF138" s="127">
        <f t="shared" si="109"/>
        <v>0</v>
      </c>
      <c r="AG138" s="124">
        <f t="shared" si="89"/>
        <v>1</v>
      </c>
      <c r="AH138" s="124">
        <f t="shared" si="90"/>
        <v>1</v>
      </c>
      <c r="AI138" s="124">
        <f t="shared" si="91"/>
        <v>1</v>
      </c>
      <c r="AJ138" s="124">
        <f t="shared" si="92"/>
        <v>0</v>
      </c>
      <c r="AK138" s="124">
        <f t="shared" si="93"/>
        <v>0</v>
      </c>
      <c r="AL138" s="124">
        <f t="shared" si="94"/>
        <v>0</v>
      </c>
      <c r="AM138" s="129">
        <f t="shared" si="110"/>
        <v>0</v>
      </c>
      <c r="AN138" s="129">
        <f t="shared" si="111"/>
        <v>0</v>
      </c>
      <c r="AO138" s="81"/>
      <c r="AP138" s="124">
        <f t="shared" ref="AP138:AY147" si="115">IF(AND(ISNUMBER($I138),$I138&gt;0,AP$17&gt;=$AD138,AP$17&lt;=$AI138),1,0)</f>
        <v>0</v>
      </c>
      <c r="AQ138" s="124">
        <f t="shared" si="115"/>
        <v>0</v>
      </c>
      <c r="AR138" s="124">
        <f t="shared" si="115"/>
        <v>0</v>
      </c>
      <c r="AS138" s="124">
        <f t="shared" si="115"/>
        <v>0</v>
      </c>
      <c r="AT138" s="124">
        <f t="shared" si="115"/>
        <v>0</v>
      </c>
      <c r="AU138" s="124">
        <f t="shared" si="115"/>
        <v>0</v>
      </c>
      <c r="AV138" s="124">
        <f t="shared" si="115"/>
        <v>0</v>
      </c>
      <c r="AW138" s="124">
        <f t="shared" si="115"/>
        <v>0</v>
      </c>
      <c r="AX138" s="124">
        <f t="shared" si="115"/>
        <v>0</v>
      </c>
      <c r="AY138" s="124">
        <f t="shared" si="115"/>
        <v>0</v>
      </c>
      <c r="AZ138" s="124">
        <f t="shared" si="112"/>
        <v>0</v>
      </c>
      <c r="BA138" s="81"/>
      <c r="BB138" s="50"/>
      <c r="BC138" s="50"/>
      <c r="BD138" s="50"/>
      <c r="BE138" s="50"/>
      <c r="BF138" s="50"/>
      <c r="BG138" s="50"/>
      <c r="BH138" s="50"/>
      <c r="BI138" s="50"/>
      <c r="BJ138" s="50"/>
      <c r="BK138" s="50"/>
      <c r="BL138" s="50"/>
    </row>
    <row r="139" spans="1:64" s="1" customFormat="1" ht="18" customHeight="1" x14ac:dyDescent="0.25">
      <c r="A139" s="62">
        <f t="shared" si="95"/>
        <v>122</v>
      </c>
      <c r="B139" s="41"/>
      <c r="C139" s="33"/>
      <c r="D139" s="34"/>
      <c r="E139" s="13"/>
      <c r="F139" s="38"/>
      <c r="G139" s="13"/>
      <c r="H139" s="13"/>
      <c r="I139" s="29" t="str">
        <f t="shared" si="76"/>
        <v/>
      </c>
      <c r="J139" s="47" t="str">
        <f t="shared" si="77"/>
        <v/>
      </c>
      <c r="K139" s="48" t="str">
        <f t="shared" si="78"/>
        <v/>
      </c>
      <c r="L139" s="124">
        <f t="shared" si="79"/>
        <v>0</v>
      </c>
      <c r="M139" s="124">
        <f t="shared" si="80"/>
        <v>0</v>
      </c>
      <c r="N139" s="124">
        <f t="shared" si="99"/>
        <v>0</v>
      </c>
      <c r="O139" s="124">
        <f t="shared" si="100"/>
        <v>0</v>
      </c>
      <c r="P139" s="124">
        <f t="shared" si="101"/>
        <v>0</v>
      </c>
      <c r="Q139" s="124">
        <f t="shared" si="81"/>
        <v>-1</v>
      </c>
      <c r="R139" s="124">
        <f t="shared" si="102"/>
        <v>0</v>
      </c>
      <c r="S139" s="124">
        <f t="shared" si="103"/>
        <v>0</v>
      </c>
      <c r="T139" s="124">
        <f t="shared" si="104"/>
        <v>0</v>
      </c>
      <c r="U139" s="124">
        <f t="shared" si="105"/>
        <v>0</v>
      </c>
      <c r="V139" s="125">
        <f t="shared" si="82"/>
        <v>118.75277777777778</v>
      </c>
      <c r="W139" s="125">
        <f t="shared" si="83"/>
        <v>117.33611111111111</v>
      </c>
      <c r="X139" s="126">
        <f t="shared" si="84"/>
        <v>1</v>
      </c>
      <c r="Y139" s="127">
        <f t="shared" si="106"/>
        <v>43101</v>
      </c>
      <c r="Z139" s="127">
        <f t="shared" si="107"/>
        <v>43101</v>
      </c>
      <c r="AA139" s="124">
        <f t="shared" si="85"/>
        <v>1</v>
      </c>
      <c r="AB139" s="128">
        <f t="shared" si="86"/>
        <v>43131</v>
      </c>
      <c r="AC139" s="124">
        <f t="shared" si="87"/>
        <v>1</v>
      </c>
      <c r="AD139" s="124">
        <f t="shared" si="88"/>
        <v>1</v>
      </c>
      <c r="AE139" s="127">
        <f t="shared" si="108"/>
        <v>0</v>
      </c>
      <c r="AF139" s="127">
        <f t="shared" si="109"/>
        <v>0</v>
      </c>
      <c r="AG139" s="124">
        <f t="shared" si="89"/>
        <v>1</v>
      </c>
      <c r="AH139" s="124">
        <f t="shared" si="90"/>
        <v>1</v>
      </c>
      <c r="AI139" s="124">
        <f t="shared" si="91"/>
        <v>1</v>
      </c>
      <c r="AJ139" s="124">
        <f t="shared" si="92"/>
        <v>0</v>
      </c>
      <c r="AK139" s="124">
        <f t="shared" si="93"/>
        <v>0</v>
      </c>
      <c r="AL139" s="124">
        <f t="shared" si="94"/>
        <v>0</v>
      </c>
      <c r="AM139" s="129">
        <f t="shared" si="110"/>
        <v>0</v>
      </c>
      <c r="AN139" s="129">
        <f t="shared" si="111"/>
        <v>0</v>
      </c>
      <c r="AO139" s="81"/>
      <c r="AP139" s="124">
        <f t="shared" si="115"/>
        <v>0</v>
      </c>
      <c r="AQ139" s="124">
        <f t="shared" si="115"/>
        <v>0</v>
      </c>
      <c r="AR139" s="124">
        <f t="shared" si="115"/>
        <v>0</v>
      </c>
      <c r="AS139" s="124">
        <f t="shared" si="115"/>
        <v>0</v>
      </c>
      <c r="AT139" s="124">
        <f t="shared" si="115"/>
        <v>0</v>
      </c>
      <c r="AU139" s="124">
        <f t="shared" si="115"/>
        <v>0</v>
      </c>
      <c r="AV139" s="124">
        <f t="shared" si="115"/>
        <v>0</v>
      </c>
      <c r="AW139" s="124">
        <f t="shared" si="115"/>
        <v>0</v>
      </c>
      <c r="AX139" s="124">
        <f t="shared" si="115"/>
        <v>0</v>
      </c>
      <c r="AY139" s="124">
        <f t="shared" si="115"/>
        <v>0</v>
      </c>
      <c r="AZ139" s="124">
        <f t="shared" si="112"/>
        <v>0</v>
      </c>
      <c r="BA139" s="81"/>
      <c r="BB139" s="50"/>
      <c r="BC139" s="50"/>
      <c r="BD139" s="50"/>
      <c r="BE139" s="50"/>
      <c r="BF139" s="50"/>
      <c r="BG139" s="50"/>
      <c r="BH139" s="50"/>
      <c r="BI139" s="50"/>
      <c r="BJ139" s="50"/>
      <c r="BK139" s="50"/>
      <c r="BL139" s="50"/>
    </row>
    <row r="140" spans="1:64" s="1" customFormat="1" ht="18" customHeight="1" x14ac:dyDescent="0.25">
      <c r="A140" s="62">
        <f t="shared" si="95"/>
        <v>123</v>
      </c>
      <c r="B140" s="41"/>
      <c r="C140" s="33"/>
      <c r="D140" s="34"/>
      <c r="E140" s="13"/>
      <c r="F140" s="38"/>
      <c r="G140" s="13"/>
      <c r="H140" s="13"/>
      <c r="I140" s="29" t="str">
        <f t="shared" si="76"/>
        <v/>
      </c>
      <c r="J140" s="47" t="str">
        <f t="shared" si="77"/>
        <v/>
      </c>
      <c r="K140" s="48" t="str">
        <f t="shared" si="78"/>
        <v/>
      </c>
      <c r="L140" s="124">
        <f t="shared" si="79"/>
        <v>0</v>
      </c>
      <c r="M140" s="124">
        <f t="shared" si="80"/>
        <v>0</v>
      </c>
      <c r="N140" s="124">
        <f t="shared" si="99"/>
        <v>0</v>
      </c>
      <c r="O140" s="124">
        <f t="shared" si="100"/>
        <v>0</v>
      </c>
      <c r="P140" s="124">
        <f t="shared" si="101"/>
        <v>0</v>
      </c>
      <c r="Q140" s="124">
        <f t="shared" si="81"/>
        <v>-1</v>
      </c>
      <c r="R140" s="124">
        <f t="shared" si="102"/>
        <v>0</v>
      </c>
      <c r="S140" s="124">
        <f t="shared" si="103"/>
        <v>0</v>
      </c>
      <c r="T140" s="124">
        <f t="shared" si="104"/>
        <v>0</v>
      </c>
      <c r="U140" s="124">
        <f t="shared" si="105"/>
        <v>0</v>
      </c>
      <c r="V140" s="125">
        <f t="shared" si="82"/>
        <v>118.75277777777778</v>
      </c>
      <c r="W140" s="125">
        <f t="shared" si="83"/>
        <v>117.33611111111111</v>
      </c>
      <c r="X140" s="126">
        <f t="shared" si="84"/>
        <v>1</v>
      </c>
      <c r="Y140" s="127">
        <f t="shared" si="106"/>
        <v>43101</v>
      </c>
      <c r="Z140" s="127">
        <f t="shared" si="107"/>
        <v>43101</v>
      </c>
      <c r="AA140" s="124">
        <f t="shared" si="85"/>
        <v>1</v>
      </c>
      <c r="AB140" s="128">
        <f t="shared" si="86"/>
        <v>43131</v>
      </c>
      <c r="AC140" s="124">
        <f t="shared" si="87"/>
        <v>1</v>
      </c>
      <c r="AD140" s="124">
        <f t="shared" si="88"/>
        <v>1</v>
      </c>
      <c r="AE140" s="127">
        <f t="shared" si="108"/>
        <v>0</v>
      </c>
      <c r="AF140" s="127">
        <f t="shared" si="109"/>
        <v>0</v>
      </c>
      <c r="AG140" s="124">
        <f t="shared" si="89"/>
        <v>1</v>
      </c>
      <c r="AH140" s="124">
        <f t="shared" si="90"/>
        <v>1</v>
      </c>
      <c r="AI140" s="124">
        <f t="shared" si="91"/>
        <v>1</v>
      </c>
      <c r="AJ140" s="124">
        <f t="shared" si="92"/>
        <v>0</v>
      </c>
      <c r="AK140" s="124">
        <f t="shared" si="93"/>
        <v>0</v>
      </c>
      <c r="AL140" s="124">
        <f t="shared" si="94"/>
        <v>0</v>
      </c>
      <c r="AM140" s="129">
        <f t="shared" si="110"/>
        <v>0</v>
      </c>
      <c r="AN140" s="129">
        <f t="shared" si="111"/>
        <v>0</v>
      </c>
      <c r="AO140" s="81"/>
      <c r="AP140" s="124">
        <f t="shared" si="115"/>
        <v>0</v>
      </c>
      <c r="AQ140" s="124">
        <f t="shared" si="115"/>
        <v>0</v>
      </c>
      <c r="AR140" s="124">
        <f t="shared" si="115"/>
        <v>0</v>
      </c>
      <c r="AS140" s="124">
        <f t="shared" si="115"/>
        <v>0</v>
      </c>
      <c r="AT140" s="124">
        <f t="shared" si="115"/>
        <v>0</v>
      </c>
      <c r="AU140" s="124">
        <f t="shared" si="115"/>
        <v>0</v>
      </c>
      <c r="AV140" s="124">
        <f t="shared" si="115"/>
        <v>0</v>
      </c>
      <c r="AW140" s="124">
        <f t="shared" si="115"/>
        <v>0</v>
      </c>
      <c r="AX140" s="124">
        <f t="shared" si="115"/>
        <v>0</v>
      </c>
      <c r="AY140" s="124">
        <f t="shared" si="115"/>
        <v>0</v>
      </c>
      <c r="AZ140" s="124">
        <f t="shared" si="112"/>
        <v>0</v>
      </c>
      <c r="BA140" s="81"/>
      <c r="BB140" s="50"/>
      <c r="BC140" s="50"/>
      <c r="BD140" s="50"/>
      <c r="BE140" s="50"/>
      <c r="BF140" s="50"/>
      <c r="BG140" s="50"/>
      <c r="BH140" s="50"/>
      <c r="BI140" s="50"/>
      <c r="BJ140" s="50"/>
      <c r="BK140" s="50"/>
      <c r="BL140" s="50"/>
    </row>
    <row r="141" spans="1:64" s="1" customFormat="1" ht="18" customHeight="1" x14ac:dyDescent="0.25">
      <c r="A141" s="62">
        <f t="shared" si="95"/>
        <v>124</v>
      </c>
      <c r="B141" s="41"/>
      <c r="C141" s="33"/>
      <c r="D141" s="34"/>
      <c r="E141" s="13"/>
      <c r="F141" s="38"/>
      <c r="G141" s="13"/>
      <c r="H141" s="13"/>
      <c r="I141" s="29" t="str">
        <f t="shared" si="76"/>
        <v/>
      </c>
      <c r="J141" s="47" t="str">
        <f t="shared" si="77"/>
        <v/>
      </c>
      <c r="K141" s="48" t="str">
        <f t="shared" si="78"/>
        <v/>
      </c>
      <c r="L141" s="124">
        <f t="shared" si="79"/>
        <v>0</v>
      </c>
      <c r="M141" s="124">
        <f t="shared" si="80"/>
        <v>0</v>
      </c>
      <c r="N141" s="124">
        <f t="shared" si="99"/>
        <v>0</v>
      </c>
      <c r="O141" s="124">
        <f t="shared" si="100"/>
        <v>0</v>
      </c>
      <c r="P141" s="124">
        <f t="shared" si="101"/>
        <v>0</v>
      </c>
      <c r="Q141" s="124">
        <f t="shared" si="81"/>
        <v>-1</v>
      </c>
      <c r="R141" s="124">
        <f t="shared" si="102"/>
        <v>0</v>
      </c>
      <c r="S141" s="124">
        <f t="shared" si="103"/>
        <v>0</v>
      </c>
      <c r="T141" s="124">
        <f t="shared" si="104"/>
        <v>0</v>
      </c>
      <c r="U141" s="124">
        <f t="shared" si="105"/>
        <v>0</v>
      </c>
      <c r="V141" s="125">
        <f t="shared" si="82"/>
        <v>118.75277777777778</v>
      </c>
      <c r="W141" s="125">
        <f t="shared" si="83"/>
        <v>117.33611111111111</v>
      </c>
      <c r="X141" s="126">
        <f t="shared" si="84"/>
        <v>1</v>
      </c>
      <c r="Y141" s="127">
        <f t="shared" si="106"/>
        <v>43101</v>
      </c>
      <c r="Z141" s="127">
        <f t="shared" si="107"/>
        <v>43101</v>
      </c>
      <c r="AA141" s="124">
        <f t="shared" si="85"/>
        <v>1</v>
      </c>
      <c r="AB141" s="128">
        <f t="shared" si="86"/>
        <v>43131</v>
      </c>
      <c r="AC141" s="124">
        <f t="shared" si="87"/>
        <v>1</v>
      </c>
      <c r="AD141" s="124">
        <f t="shared" si="88"/>
        <v>1</v>
      </c>
      <c r="AE141" s="127">
        <f t="shared" si="108"/>
        <v>0</v>
      </c>
      <c r="AF141" s="127">
        <f t="shared" si="109"/>
        <v>0</v>
      </c>
      <c r="AG141" s="124">
        <f t="shared" si="89"/>
        <v>1</v>
      </c>
      <c r="AH141" s="124">
        <f t="shared" si="90"/>
        <v>1</v>
      </c>
      <c r="AI141" s="124">
        <f t="shared" si="91"/>
        <v>1</v>
      </c>
      <c r="AJ141" s="124">
        <f t="shared" si="92"/>
        <v>0</v>
      </c>
      <c r="AK141" s="124">
        <f t="shared" si="93"/>
        <v>0</v>
      </c>
      <c r="AL141" s="124">
        <f t="shared" si="94"/>
        <v>0</v>
      </c>
      <c r="AM141" s="129">
        <f t="shared" si="110"/>
        <v>0</v>
      </c>
      <c r="AN141" s="129">
        <f t="shared" si="111"/>
        <v>0</v>
      </c>
      <c r="AO141" s="81"/>
      <c r="AP141" s="124">
        <f t="shared" si="115"/>
        <v>0</v>
      </c>
      <c r="AQ141" s="124">
        <f t="shared" si="115"/>
        <v>0</v>
      </c>
      <c r="AR141" s="124">
        <f t="shared" si="115"/>
        <v>0</v>
      </c>
      <c r="AS141" s="124">
        <f t="shared" si="115"/>
        <v>0</v>
      </c>
      <c r="AT141" s="124">
        <f t="shared" si="115"/>
        <v>0</v>
      </c>
      <c r="AU141" s="124">
        <f t="shared" si="115"/>
        <v>0</v>
      </c>
      <c r="AV141" s="124">
        <f t="shared" si="115"/>
        <v>0</v>
      </c>
      <c r="AW141" s="124">
        <f t="shared" si="115"/>
        <v>0</v>
      </c>
      <c r="AX141" s="124">
        <f t="shared" si="115"/>
        <v>0</v>
      </c>
      <c r="AY141" s="124">
        <f t="shared" si="115"/>
        <v>0</v>
      </c>
      <c r="AZ141" s="124">
        <f t="shared" si="112"/>
        <v>0</v>
      </c>
      <c r="BA141" s="81"/>
      <c r="BB141" s="50"/>
      <c r="BC141" s="50"/>
      <c r="BD141" s="50"/>
      <c r="BE141" s="50"/>
      <c r="BF141" s="50"/>
      <c r="BG141" s="50"/>
      <c r="BH141" s="50"/>
      <c r="BI141" s="50"/>
      <c r="BJ141" s="50"/>
      <c r="BK141" s="50"/>
      <c r="BL141" s="50"/>
    </row>
    <row r="142" spans="1:64" s="1" customFormat="1" ht="18" customHeight="1" x14ac:dyDescent="0.25">
      <c r="A142" s="62">
        <f t="shared" si="95"/>
        <v>125</v>
      </c>
      <c r="B142" s="41"/>
      <c r="C142" s="33"/>
      <c r="D142" s="34"/>
      <c r="E142" s="13"/>
      <c r="F142" s="38"/>
      <c r="G142" s="13"/>
      <c r="H142" s="13"/>
      <c r="I142" s="29" t="str">
        <f t="shared" si="76"/>
        <v/>
      </c>
      <c r="J142" s="47" t="str">
        <f t="shared" si="77"/>
        <v/>
      </c>
      <c r="K142" s="48" t="str">
        <f t="shared" si="78"/>
        <v/>
      </c>
      <c r="L142" s="124">
        <f t="shared" si="79"/>
        <v>0</v>
      </c>
      <c r="M142" s="124">
        <f t="shared" si="80"/>
        <v>0</v>
      </c>
      <c r="N142" s="124">
        <f t="shared" si="99"/>
        <v>0</v>
      </c>
      <c r="O142" s="124">
        <f t="shared" si="100"/>
        <v>0</v>
      </c>
      <c r="P142" s="124">
        <f t="shared" si="101"/>
        <v>0</v>
      </c>
      <c r="Q142" s="124">
        <f t="shared" si="81"/>
        <v>-1</v>
      </c>
      <c r="R142" s="124">
        <f t="shared" si="102"/>
        <v>0</v>
      </c>
      <c r="S142" s="124">
        <f t="shared" si="103"/>
        <v>0</v>
      </c>
      <c r="T142" s="124">
        <f t="shared" si="104"/>
        <v>0</v>
      </c>
      <c r="U142" s="124">
        <f t="shared" si="105"/>
        <v>0</v>
      </c>
      <c r="V142" s="125">
        <f t="shared" si="82"/>
        <v>118.75277777777778</v>
      </c>
      <c r="W142" s="125">
        <f t="shared" si="83"/>
        <v>117.33611111111111</v>
      </c>
      <c r="X142" s="126">
        <f t="shared" si="84"/>
        <v>1</v>
      </c>
      <c r="Y142" s="127">
        <f t="shared" si="106"/>
        <v>43101</v>
      </c>
      <c r="Z142" s="127">
        <f t="shared" si="107"/>
        <v>43101</v>
      </c>
      <c r="AA142" s="124">
        <f t="shared" si="85"/>
        <v>1</v>
      </c>
      <c r="AB142" s="128">
        <f t="shared" si="86"/>
        <v>43131</v>
      </c>
      <c r="AC142" s="124">
        <f t="shared" si="87"/>
        <v>1</v>
      </c>
      <c r="AD142" s="124">
        <f t="shared" si="88"/>
        <v>1</v>
      </c>
      <c r="AE142" s="127">
        <f t="shared" si="108"/>
        <v>0</v>
      </c>
      <c r="AF142" s="127">
        <f t="shared" si="109"/>
        <v>0</v>
      </c>
      <c r="AG142" s="124">
        <f t="shared" si="89"/>
        <v>1</v>
      </c>
      <c r="AH142" s="124">
        <f t="shared" si="90"/>
        <v>1</v>
      </c>
      <c r="AI142" s="124">
        <f t="shared" si="91"/>
        <v>1</v>
      </c>
      <c r="AJ142" s="124">
        <f t="shared" si="92"/>
        <v>0</v>
      </c>
      <c r="AK142" s="124">
        <f t="shared" si="93"/>
        <v>0</v>
      </c>
      <c r="AL142" s="124">
        <f t="shared" si="94"/>
        <v>0</v>
      </c>
      <c r="AM142" s="129">
        <f t="shared" si="110"/>
        <v>0</v>
      </c>
      <c r="AN142" s="129">
        <f t="shared" si="111"/>
        <v>0</v>
      </c>
      <c r="AO142" s="81"/>
      <c r="AP142" s="124">
        <f t="shared" si="115"/>
        <v>0</v>
      </c>
      <c r="AQ142" s="124">
        <f t="shared" si="115"/>
        <v>0</v>
      </c>
      <c r="AR142" s="124">
        <f t="shared" si="115"/>
        <v>0</v>
      </c>
      <c r="AS142" s="124">
        <f t="shared" si="115"/>
        <v>0</v>
      </c>
      <c r="AT142" s="124">
        <f t="shared" si="115"/>
        <v>0</v>
      </c>
      <c r="AU142" s="124">
        <f t="shared" si="115"/>
        <v>0</v>
      </c>
      <c r="AV142" s="124">
        <f t="shared" si="115"/>
        <v>0</v>
      </c>
      <c r="AW142" s="124">
        <f t="shared" si="115"/>
        <v>0</v>
      </c>
      <c r="AX142" s="124">
        <f t="shared" si="115"/>
        <v>0</v>
      </c>
      <c r="AY142" s="124">
        <f t="shared" si="115"/>
        <v>0</v>
      </c>
      <c r="AZ142" s="124">
        <f t="shared" si="112"/>
        <v>0</v>
      </c>
      <c r="BA142" s="81"/>
      <c r="BB142" s="50"/>
      <c r="BC142" s="50"/>
      <c r="BD142" s="50"/>
      <c r="BE142" s="50"/>
      <c r="BF142" s="50"/>
      <c r="BG142" s="50"/>
      <c r="BH142" s="50"/>
      <c r="BI142" s="50"/>
      <c r="BJ142" s="50"/>
      <c r="BK142" s="50"/>
      <c r="BL142" s="50"/>
    </row>
    <row r="143" spans="1:64" s="1" customFormat="1" ht="18" customHeight="1" x14ac:dyDescent="0.25">
      <c r="A143" s="62">
        <f t="shared" si="95"/>
        <v>126</v>
      </c>
      <c r="B143" s="41"/>
      <c r="C143" s="33"/>
      <c r="D143" s="34"/>
      <c r="E143" s="13"/>
      <c r="F143" s="38"/>
      <c r="G143" s="13"/>
      <c r="H143" s="13"/>
      <c r="I143" s="29" t="str">
        <f t="shared" si="76"/>
        <v/>
      </c>
      <c r="J143" s="47" t="str">
        <f t="shared" si="77"/>
        <v/>
      </c>
      <c r="K143" s="48" t="str">
        <f t="shared" si="78"/>
        <v/>
      </c>
      <c r="L143" s="124">
        <f t="shared" si="79"/>
        <v>0</v>
      </c>
      <c r="M143" s="124">
        <f t="shared" si="80"/>
        <v>0</v>
      </c>
      <c r="N143" s="124">
        <f t="shared" si="99"/>
        <v>0</v>
      </c>
      <c r="O143" s="124">
        <f t="shared" si="100"/>
        <v>0</v>
      </c>
      <c r="P143" s="124">
        <f t="shared" si="101"/>
        <v>0</v>
      </c>
      <c r="Q143" s="124">
        <f t="shared" si="81"/>
        <v>-1</v>
      </c>
      <c r="R143" s="124">
        <f t="shared" si="102"/>
        <v>0</v>
      </c>
      <c r="S143" s="124">
        <f t="shared" si="103"/>
        <v>0</v>
      </c>
      <c r="T143" s="124">
        <f t="shared" si="104"/>
        <v>0</v>
      </c>
      <c r="U143" s="124">
        <f t="shared" si="105"/>
        <v>0</v>
      </c>
      <c r="V143" s="125">
        <f t="shared" si="82"/>
        <v>118.75277777777778</v>
      </c>
      <c r="W143" s="125">
        <f t="shared" si="83"/>
        <v>117.33611111111111</v>
      </c>
      <c r="X143" s="126">
        <f t="shared" si="84"/>
        <v>1</v>
      </c>
      <c r="Y143" s="127">
        <f t="shared" si="106"/>
        <v>43101</v>
      </c>
      <c r="Z143" s="127">
        <f t="shared" si="107"/>
        <v>43101</v>
      </c>
      <c r="AA143" s="124">
        <f t="shared" si="85"/>
        <v>1</v>
      </c>
      <c r="AB143" s="128">
        <f t="shared" si="86"/>
        <v>43131</v>
      </c>
      <c r="AC143" s="124">
        <f t="shared" si="87"/>
        <v>1</v>
      </c>
      <c r="AD143" s="124">
        <f t="shared" si="88"/>
        <v>1</v>
      </c>
      <c r="AE143" s="127">
        <f t="shared" si="108"/>
        <v>0</v>
      </c>
      <c r="AF143" s="127">
        <f t="shared" si="109"/>
        <v>0</v>
      </c>
      <c r="AG143" s="124">
        <f t="shared" si="89"/>
        <v>1</v>
      </c>
      <c r="AH143" s="124">
        <f t="shared" si="90"/>
        <v>1</v>
      </c>
      <c r="AI143" s="124">
        <f t="shared" si="91"/>
        <v>1</v>
      </c>
      <c r="AJ143" s="124">
        <f t="shared" si="92"/>
        <v>0</v>
      </c>
      <c r="AK143" s="124">
        <f t="shared" si="93"/>
        <v>0</v>
      </c>
      <c r="AL143" s="124">
        <f t="shared" si="94"/>
        <v>0</v>
      </c>
      <c r="AM143" s="129">
        <f t="shared" si="110"/>
        <v>0</v>
      </c>
      <c r="AN143" s="129">
        <f t="shared" si="111"/>
        <v>0</v>
      </c>
      <c r="AO143" s="81"/>
      <c r="AP143" s="124">
        <f t="shared" si="115"/>
        <v>0</v>
      </c>
      <c r="AQ143" s="124">
        <f t="shared" si="115"/>
        <v>0</v>
      </c>
      <c r="AR143" s="124">
        <f t="shared" si="115"/>
        <v>0</v>
      </c>
      <c r="AS143" s="124">
        <f t="shared" si="115"/>
        <v>0</v>
      </c>
      <c r="AT143" s="124">
        <f t="shared" si="115"/>
        <v>0</v>
      </c>
      <c r="AU143" s="124">
        <f t="shared" si="115"/>
        <v>0</v>
      </c>
      <c r="AV143" s="124">
        <f t="shared" si="115"/>
        <v>0</v>
      </c>
      <c r="AW143" s="124">
        <f t="shared" si="115"/>
        <v>0</v>
      </c>
      <c r="AX143" s="124">
        <f t="shared" si="115"/>
        <v>0</v>
      </c>
      <c r="AY143" s="124">
        <f t="shared" si="115"/>
        <v>0</v>
      </c>
      <c r="AZ143" s="124">
        <f t="shared" si="112"/>
        <v>0</v>
      </c>
      <c r="BA143" s="81"/>
      <c r="BB143" s="50"/>
      <c r="BC143" s="50"/>
      <c r="BD143" s="50"/>
      <c r="BE143" s="50"/>
      <c r="BF143" s="50"/>
      <c r="BG143" s="50"/>
      <c r="BH143" s="50"/>
      <c r="BI143" s="50"/>
      <c r="BJ143" s="50"/>
      <c r="BK143" s="50"/>
      <c r="BL143" s="50"/>
    </row>
    <row r="144" spans="1:64" s="1" customFormat="1" ht="18" customHeight="1" x14ac:dyDescent="0.25">
      <c r="A144" s="62">
        <f t="shared" si="95"/>
        <v>127</v>
      </c>
      <c r="B144" s="41"/>
      <c r="C144" s="33"/>
      <c r="D144" s="34"/>
      <c r="E144" s="13"/>
      <c r="F144" s="38"/>
      <c r="G144" s="13"/>
      <c r="H144" s="13"/>
      <c r="I144" s="29" t="str">
        <f t="shared" si="76"/>
        <v/>
      </c>
      <c r="J144" s="47" t="str">
        <f t="shared" si="77"/>
        <v/>
      </c>
      <c r="K144" s="48" t="str">
        <f t="shared" si="78"/>
        <v/>
      </c>
      <c r="L144" s="124">
        <f t="shared" si="79"/>
        <v>0</v>
      </c>
      <c r="M144" s="124">
        <f t="shared" si="80"/>
        <v>0</v>
      </c>
      <c r="N144" s="124">
        <f t="shared" si="99"/>
        <v>0</v>
      </c>
      <c r="O144" s="124">
        <f t="shared" si="100"/>
        <v>0</v>
      </c>
      <c r="P144" s="124">
        <f t="shared" si="101"/>
        <v>0</v>
      </c>
      <c r="Q144" s="124">
        <f t="shared" si="81"/>
        <v>-1</v>
      </c>
      <c r="R144" s="124">
        <f t="shared" si="102"/>
        <v>0</v>
      </c>
      <c r="S144" s="124">
        <f t="shared" si="103"/>
        <v>0</v>
      </c>
      <c r="T144" s="124">
        <f t="shared" si="104"/>
        <v>0</v>
      </c>
      <c r="U144" s="124">
        <f t="shared" si="105"/>
        <v>0</v>
      </c>
      <c r="V144" s="125">
        <f t="shared" si="82"/>
        <v>118.75277777777778</v>
      </c>
      <c r="W144" s="125">
        <f t="shared" si="83"/>
        <v>117.33611111111111</v>
      </c>
      <c r="X144" s="126">
        <f t="shared" si="84"/>
        <v>1</v>
      </c>
      <c r="Y144" s="127">
        <f t="shared" si="106"/>
        <v>43101</v>
      </c>
      <c r="Z144" s="127">
        <f t="shared" si="107"/>
        <v>43101</v>
      </c>
      <c r="AA144" s="124">
        <f t="shared" si="85"/>
        <v>1</v>
      </c>
      <c r="AB144" s="128">
        <f t="shared" si="86"/>
        <v>43131</v>
      </c>
      <c r="AC144" s="124">
        <f t="shared" si="87"/>
        <v>1</v>
      </c>
      <c r="AD144" s="124">
        <f t="shared" si="88"/>
        <v>1</v>
      </c>
      <c r="AE144" s="127">
        <f t="shared" si="108"/>
        <v>0</v>
      </c>
      <c r="AF144" s="127">
        <f t="shared" si="109"/>
        <v>0</v>
      </c>
      <c r="AG144" s="124">
        <f t="shared" si="89"/>
        <v>1</v>
      </c>
      <c r="AH144" s="124">
        <f t="shared" si="90"/>
        <v>1</v>
      </c>
      <c r="AI144" s="124">
        <f t="shared" si="91"/>
        <v>1</v>
      </c>
      <c r="AJ144" s="124">
        <f t="shared" si="92"/>
        <v>0</v>
      </c>
      <c r="AK144" s="124">
        <f t="shared" si="93"/>
        <v>0</v>
      </c>
      <c r="AL144" s="124">
        <f t="shared" si="94"/>
        <v>0</v>
      </c>
      <c r="AM144" s="129">
        <f t="shared" si="110"/>
        <v>0</v>
      </c>
      <c r="AN144" s="129">
        <f t="shared" si="111"/>
        <v>0</v>
      </c>
      <c r="AO144" s="81"/>
      <c r="AP144" s="124">
        <f t="shared" si="115"/>
        <v>0</v>
      </c>
      <c r="AQ144" s="124">
        <f t="shared" si="115"/>
        <v>0</v>
      </c>
      <c r="AR144" s="124">
        <f t="shared" si="115"/>
        <v>0</v>
      </c>
      <c r="AS144" s="124">
        <f t="shared" si="115"/>
        <v>0</v>
      </c>
      <c r="AT144" s="124">
        <f t="shared" si="115"/>
        <v>0</v>
      </c>
      <c r="AU144" s="124">
        <f t="shared" si="115"/>
        <v>0</v>
      </c>
      <c r="AV144" s="124">
        <f t="shared" si="115"/>
        <v>0</v>
      </c>
      <c r="AW144" s="124">
        <f t="shared" si="115"/>
        <v>0</v>
      </c>
      <c r="AX144" s="124">
        <f t="shared" si="115"/>
        <v>0</v>
      </c>
      <c r="AY144" s="124">
        <f t="shared" si="115"/>
        <v>0</v>
      </c>
      <c r="AZ144" s="124">
        <f t="shared" si="112"/>
        <v>0</v>
      </c>
      <c r="BA144" s="81"/>
      <c r="BB144" s="50"/>
      <c r="BC144" s="50"/>
      <c r="BD144" s="50"/>
      <c r="BE144" s="50"/>
      <c r="BF144" s="50"/>
      <c r="BG144" s="50"/>
      <c r="BH144" s="50"/>
      <c r="BI144" s="50"/>
      <c r="BJ144" s="50"/>
      <c r="BK144" s="50"/>
      <c r="BL144" s="50"/>
    </row>
    <row r="145" spans="1:64" s="1" customFormat="1" ht="18" customHeight="1" x14ac:dyDescent="0.25">
      <c r="A145" s="62">
        <f t="shared" si="95"/>
        <v>128</v>
      </c>
      <c r="B145" s="41"/>
      <c r="C145" s="33"/>
      <c r="D145" s="34"/>
      <c r="E145" s="13"/>
      <c r="F145" s="38"/>
      <c r="G145" s="13"/>
      <c r="H145" s="13"/>
      <c r="I145" s="29" t="str">
        <f t="shared" si="76"/>
        <v/>
      </c>
      <c r="J145" s="47" t="str">
        <f t="shared" si="77"/>
        <v/>
      </c>
      <c r="K145" s="48" t="str">
        <f t="shared" si="78"/>
        <v/>
      </c>
      <c r="L145" s="124">
        <f t="shared" si="79"/>
        <v>0</v>
      </c>
      <c r="M145" s="124">
        <f t="shared" si="80"/>
        <v>0</v>
      </c>
      <c r="N145" s="124">
        <f t="shared" si="99"/>
        <v>0</v>
      </c>
      <c r="O145" s="124">
        <f t="shared" si="100"/>
        <v>0</v>
      </c>
      <c r="P145" s="124">
        <f t="shared" si="101"/>
        <v>0</v>
      </c>
      <c r="Q145" s="124">
        <f t="shared" si="81"/>
        <v>-1</v>
      </c>
      <c r="R145" s="124">
        <f t="shared" si="102"/>
        <v>0</v>
      </c>
      <c r="S145" s="124">
        <f t="shared" si="103"/>
        <v>0</v>
      </c>
      <c r="T145" s="124">
        <f t="shared" si="104"/>
        <v>0</v>
      </c>
      <c r="U145" s="124">
        <f t="shared" si="105"/>
        <v>0</v>
      </c>
      <c r="V145" s="125">
        <f t="shared" si="82"/>
        <v>118.75277777777778</v>
      </c>
      <c r="W145" s="125">
        <f t="shared" si="83"/>
        <v>117.33611111111111</v>
      </c>
      <c r="X145" s="126">
        <f t="shared" si="84"/>
        <v>1</v>
      </c>
      <c r="Y145" s="127">
        <f t="shared" si="106"/>
        <v>43101</v>
      </c>
      <c r="Z145" s="127">
        <f t="shared" si="107"/>
        <v>43101</v>
      </c>
      <c r="AA145" s="124">
        <f t="shared" si="85"/>
        <v>1</v>
      </c>
      <c r="AB145" s="128">
        <f t="shared" si="86"/>
        <v>43131</v>
      </c>
      <c r="AC145" s="124">
        <f t="shared" si="87"/>
        <v>1</v>
      </c>
      <c r="AD145" s="124">
        <f t="shared" si="88"/>
        <v>1</v>
      </c>
      <c r="AE145" s="127">
        <f t="shared" si="108"/>
        <v>0</v>
      </c>
      <c r="AF145" s="127">
        <f t="shared" si="109"/>
        <v>0</v>
      </c>
      <c r="AG145" s="124">
        <f t="shared" si="89"/>
        <v>1</v>
      </c>
      <c r="AH145" s="124">
        <f t="shared" si="90"/>
        <v>1</v>
      </c>
      <c r="AI145" s="124">
        <f t="shared" si="91"/>
        <v>1</v>
      </c>
      <c r="AJ145" s="124">
        <f t="shared" si="92"/>
        <v>0</v>
      </c>
      <c r="AK145" s="124">
        <f t="shared" si="93"/>
        <v>0</v>
      </c>
      <c r="AL145" s="124">
        <f t="shared" si="94"/>
        <v>0</v>
      </c>
      <c r="AM145" s="129">
        <f t="shared" si="110"/>
        <v>0</v>
      </c>
      <c r="AN145" s="129">
        <f t="shared" si="111"/>
        <v>0</v>
      </c>
      <c r="AO145" s="81"/>
      <c r="AP145" s="124">
        <f t="shared" si="115"/>
        <v>0</v>
      </c>
      <c r="AQ145" s="124">
        <f t="shared" si="115"/>
        <v>0</v>
      </c>
      <c r="AR145" s="124">
        <f t="shared" si="115"/>
        <v>0</v>
      </c>
      <c r="AS145" s="124">
        <f t="shared" si="115"/>
        <v>0</v>
      </c>
      <c r="AT145" s="124">
        <f t="shared" si="115"/>
        <v>0</v>
      </c>
      <c r="AU145" s="124">
        <f t="shared" si="115"/>
        <v>0</v>
      </c>
      <c r="AV145" s="124">
        <f t="shared" si="115"/>
        <v>0</v>
      </c>
      <c r="AW145" s="124">
        <f t="shared" si="115"/>
        <v>0</v>
      </c>
      <c r="AX145" s="124">
        <f t="shared" si="115"/>
        <v>0</v>
      </c>
      <c r="AY145" s="124">
        <f t="shared" si="115"/>
        <v>0</v>
      </c>
      <c r="AZ145" s="124">
        <f t="shared" si="112"/>
        <v>0</v>
      </c>
      <c r="BA145" s="81"/>
      <c r="BB145" s="50"/>
      <c r="BC145" s="50"/>
      <c r="BD145" s="50"/>
      <c r="BE145" s="50"/>
      <c r="BF145" s="50"/>
      <c r="BG145" s="50"/>
      <c r="BH145" s="50"/>
      <c r="BI145" s="50"/>
      <c r="BJ145" s="50"/>
      <c r="BK145" s="50"/>
      <c r="BL145" s="50"/>
    </row>
    <row r="146" spans="1:64" s="1" customFormat="1" ht="18" customHeight="1" x14ac:dyDescent="0.25">
      <c r="A146" s="62">
        <f t="shared" si="95"/>
        <v>129</v>
      </c>
      <c r="B146" s="41"/>
      <c r="C146" s="33"/>
      <c r="D146" s="34"/>
      <c r="E146" s="13"/>
      <c r="F146" s="38"/>
      <c r="G146" s="13"/>
      <c r="H146" s="13"/>
      <c r="I146" s="29" t="str">
        <f t="shared" si="76"/>
        <v/>
      </c>
      <c r="J146" s="47" t="str">
        <f t="shared" si="77"/>
        <v/>
      </c>
      <c r="K146" s="48" t="str">
        <f t="shared" si="78"/>
        <v/>
      </c>
      <c r="L146" s="124">
        <f t="shared" si="79"/>
        <v>0</v>
      </c>
      <c r="M146" s="124">
        <f t="shared" si="80"/>
        <v>0</v>
      </c>
      <c r="N146" s="124">
        <f t="shared" ref="N146:N177" si="116">IF(LEN(B146)=0,0,1)</f>
        <v>0</v>
      </c>
      <c r="O146" s="124">
        <f t="shared" ref="O146:O177" si="117">IF(OR(LEN(C146)=0, LEN(D146)=0),0,1)</f>
        <v>0</v>
      </c>
      <c r="P146" s="124">
        <f t="shared" ref="P146:P177" si="118">IF(LEN(E146)=0,0,1)</f>
        <v>0</v>
      </c>
      <c r="Q146" s="124">
        <f t="shared" si="81"/>
        <v>-1</v>
      </c>
      <c r="R146" s="124">
        <f t="shared" ref="R146:R177" si="119">IF(LEN(F146)=0,0,IF(OR(F146="Logé en appartement", F146="Logé en centre d'accueil collectif"),1,-1))</f>
        <v>0</v>
      </c>
      <c r="S146" s="124">
        <f t="shared" ref="S146:S177" si="120">IF(LEN(G146)=0,0,IF(YEAR(G146)&gt;$A$10,-1,1))</f>
        <v>0</v>
      </c>
      <c r="T146" s="124">
        <f t="shared" ref="T146:T177" si="121">IF(LEN(H146)=0,0,IF(YEAR(H146)&lt;$A$10,-1,1))</f>
        <v>0</v>
      </c>
      <c r="U146" s="124">
        <f t="shared" ref="U146:U177" si="122">IF(AND(S146=1,T146=1),IF(G146-H146&gt;0,-1,1),IF(OR(S146=-1,T146=-1),-1,0))</f>
        <v>0</v>
      </c>
      <c r="V146" s="125">
        <f t="shared" si="82"/>
        <v>118.75277777777778</v>
      </c>
      <c r="W146" s="125">
        <f t="shared" si="83"/>
        <v>117.33611111111111</v>
      </c>
      <c r="X146" s="126">
        <f t="shared" si="84"/>
        <v>1</v>
      </c>
      <c r="Y146" s="127">
        <f t="shared" ref="Y146:Y177" si="123">IF(YEAR(G146)&lt;$A$10,L$3,G146)</f>
        <v>43101</v>
      </c>
      <c r="Z146" s="127">
        <f t="shared" ref="Z146:Z177" si="124">IF(AND(Y146-M$3&gt;=0,Y146-O$3&lt;0),O$3,Y146)</f>
        <v>43101</v>
      </c>
      <c r="AA146" s="124">
        <f t="shared" si="85"/>
        <v>1</v>
      </c>
      <c r="AB146" s="128">
        <f t="shared" si="86"/>
        <v>43131</v>
      </c>
      <c r="AC146" s="124">
        <f t="shared" si="87"/>
        <v>1</v>
      </c>
      <c r="AD146" s="124">
        <f t="shared" si="88"/>
        <v>1</v>
      </c>
      <c r="AE146" s="127">
        <f t="shared" ref="AE146:AE177" si="125">IF(YEAR(H146)&gt;$A$10,Q$3,H146)</f>
        <v>0</v>
      </c>
      <c r="AF146" s="127">
        <f t="shared" ref="AF146:AF177" si="126">IF(AND(AE146-N$3&gt;0,AE146-P$3&lt;0),N$3,AE146)</f>
        <v>0</v>
      </c>
      <c r="AG146" s="124">
        <f t="shared" si="89"/>
        <v>1</v>
      </c>
      <c r="AH146" s="124">
        <f t="shared" si="90"/>
        <v>1</v>
      </c>
      <c r="AI146" s="124">
        <f t="shared" si="91"/>
        <v>1</v>
      </c>
      <c r="AJ146" s="124">
        <f t="shared" si="92"/>
        <v>0</v>
      </c>
      <c r="AK146" s="124">
        <f t="shared" si="93"/>
        <v>0</v>
      </c>
      <c r="AL146" s="124">
        <f t="shared" si="94"/>
        <v>0</v>
      </c>
      <c r="AM146" s="129">
        <f t="shared" ref="AM146:AM177" si="127">G146</f>
        <v>0</v>
      </c>
      <c r="AN146" s="129">
        <f t="shared" ref="AN146:AN177" si="128">H146</f>
        <v>0</v>
      </c>
      <c r="AO146" s="81"/>
      <c r="AP146" s="124">
        <f t="shared" si="115"/>
        <v>0</v>
      </c>
      <c r="AQ146" s="124">
        <f t="shared" si="115"/>
        <v>0</v>
      </c>
      <c r="AR146" s="124">
        <f t="shared" si="115"/>
        <v>0</v>
      </c>
      <c r="AS146" s="124">
        <f t="shared" si="115"/>
        <v>0</v>
      </c>
      <c r="AT146" s="124">
        <f t="shared" si="115"/>
        <v>0</v>
      </c>
      <c r="AU146" s="124">
        <f t="shared" si="115"/>
        <v>0</v>
      </c>
      <c r="AV146" s="124">
        <f t="shared" si="115"/>
        <v>0</v>
      </c>
      <c r="AW146" s="124">
        <f t="shared" si="115"/>
        <v>0</v>
      </c>
      <c r="AX146" s="124">
        <f t="shared" si="115"/>
        <v>0</v>
      </c>
      <c r="AY146" s="124">
        <f t="shared" si="115"/>
        <v>0</v>
      </c>
      <c r="AZ146" s="124">
        <f t="shared" ref="AZ146:AZ177" si="129">SUM(AP146:AY146)</f>
        <v>0</v>
      </c>
      <c r="BA146" s="81"/>
      <c r="BB146" s="50"/>
      <c r="BC146" s="50"/>
      <c r="BD146" s="50"/>
      <c r="BE146" s="50"/>
      <c r="BF146" s="50"/>
      <c r="BG146" s="50"/>
      <c r="BH146" s="50"/>
      <c r="BI146" s="50"/>
      <c r="BJ146" s="50"/>
      <c r="BK146" s="50"/>
      <c r="BL146" s="50"/>
    </row>
    <row r="147" spans="1:64" s="1" customFormat="1" ht="18" customHeight="1" x14ac:dyDescent="0.25">
      <c r="A147" s="62">
        <f t="shared" si="95"/>
        <v>130</v>
      </c>
      <c r="B147" s="41"/>
      <c r="C147" s="33"/>
      <c r="D147" s="34"/>
      <c r="E147" s="13"/>
      <c r="F147" s="38"/>
      <c r="G147" s="13"/>
      <c r="H147" s="13"/>
      <c r="I147" s="29" t="str">
        <f t="shared" ref="I147:I210" si="130">IF(M147=0,"",IF(M147=-1,IF(S147=-1,"date début KO",IF(T147=-1,"date fin KO","entrée &gt; sortie")),IF(M147=1,IF(L147=1,IF(X147&lt;=15,"nbre jours &lt;=15",AL147),IF(L147=0,"données manquantes",IF(Q147=-1,"âge KO","donnée(s) KO"))))))</f>
        <v/>
      </c>
      <c r="J147" s="47" t="str">
        <f t="shared" ref="J147:J210" si="131">IF(S147=-1,"date début KO",IF(S147=0,"",IF(AND(AD147=9,AI147=6),"vac. été",TEXT("1/"&amp;AD147,"mmm"))))</f>
        <v/>
      </c>
      <c r="K147" s="48" t="str">
        <f t="shared" ref="K147:K210" si="132">IF(T147=-1,"date fin KO",IF(S147=0,"",IF(AND(AD147=9,AI147=6),"vac. été",TEXT("1/"&amp;AI147,"mmm"))))</f>
        <v/>
      </c>
      <c r="L147" s="124">
        <f t="shared" ref="L147:L210" si="133">IF(N147*O147*P147*Q147*R147*S147*T147*U147=0,0,IF(AND(N147=1,O147=1,P147=1,Q147=1,R147=1,S147=1,T147=1,U147=1),1,-1))</f>
        <v>0</v>
      </c>
      <c r="M147" s="124">
        <f t="shared" ref="M147:M210" si="134">IF(S147*T147*U147=0,0,IF(AND(S147=1,T147=1,U147=1),1,-1))</f>
        <v>0</v>
      </c>
      <c r="N147" s="124">
        <f t="shared" si="116"/>
        <v>0</v>
      </c>
      <c r="O147" s="124">
        <f t="shared" si="117"/>
        <v>0</v>
      </c>
      <c r="P147" s="124">
        <f t="shared" si="118"/>
        <v>0</v>
      </c>
      <c r="Q147" s="124">
        <f t="shared" ref="Q147:Q210" si="135">IF(OR(V147&lt;$V$13,W147&gt;$W$14),-1,1)</f>
        <v>-1</v>
      </c>
      <c r="R147" s="124">
        <f t="shared" si="119"/>
        <v>0</v>
      </c>
      <c r="S147" s="124">
        <f t="shared" si="120"/>
        <v>0</v>
      </c>
      <c r="T147" s="124">
        <f t="shared" si="121"/>
        <v>0</v>
      </c>
      <c r="U147" s="124">
        <f t="shared" si="122"/>
        <v>0</v>
      </c>
      <c r="V147" s="125">
        <f t="shared" ref="V147:V210" si="136">YEARFRAC(E147,DATE($A$10,10,1))</f>
        <v>118.75277777777778</v>
      </c>
      <c r="W147" s="125">
        <f t="shared" ref="W147:W210" si="137">YEARFRAC(E147,DATE($A$10-1,5,1))</f>
        <v>117.33611111111111</v>
      </c>
      <c r="X147" s="126">
        <f t="shared" ref="X147:X210" si="138">H147-G147+1</f>
        <v>1</v>
      </c>
      <c r="Y147" s="127">
        <f t="shared" si="123"/>
        <v>43101</v>
      </c>
      <c r="Z147" s="127">
        <f t="shared" si="124"/>
        <v>43101</v>
      </c>
      <c r="AA147" s="124">
        <f t="shared" ref="AA147:AA165" si="139">MONTH(Z147)</f>
        <v>1</v>
      </c>
      <c r="AB147" s="128">
        <f t="shared" ref="AB147:AB165" si="140">IF(AA147=12,DATE($A$10,12,31),DATE($A$10,AA147+1,1)-1)</f>
        <v>43131</v>
      </c>
      <c r="AC147" s="124">
        <f t="shared" ref="AC147:AC210" si="141">IF(MONTH(Z147)=MONTH(AF147),X147,AB147-Z147+1)</f>
        <v>1</v>
      </c>
      <c r="AD147" s="124">
        <f t="shared" ref="AD147:AD210" si="142">IF(AC147&lt;=15,IF(AA147=12,12,IF(AA147=AG147,AA147,AA147+1)),AA147)</f>
        <v>1</v>
      </c>
      <c r="AE147" s="127">
        <f t="shared" si="125"/>
        <v>0</v>
      </c>
      <c r="AF147" s="127">
        <f t="shared" si="126"/>
        <v>0</v>
      </c>
      <c r="AG147" s="124">
        <f t="shared" ref="AG147:AG165" si="143">MONTH(AF147)</f>
        <v>1</v>
      </c>
      <c r="AH147" s="124">
        <f t="shared" ref="AH147:AH210" si="144">IF(MONTH(Z147)=MONTH(AF147),X147,DAY(AF147))</f>
        <v>1</v>
      </c>
      <c r="AI147" s="124">
        <f t="shared" ref="AI147:AI210" si="145">IF(AH147&lt;=15,IF(AG147=1,1,IF(AA147=AG147,AG147,AG147-1)),AG147)</f>
        <v>1</v>
      </c>
      <c r="AJ147" s="124">
        <f t="shared" ref="AJ147:AJ210" si="146">IF(AF147-Z147&lt;=0,0,IF(AND(AA147=AG147,AF147-Z147+1&lt;=15),1,0))</f>
        <v>0</v>
      </c>
      <c r="AK147" s="124">
        <f t="shared" ref="AK147:AK210" si="147">IF(AF147-Z147&lt;=0,0,AI147-AD147+1-AJ147)</f>
        <v>0</v>
      </c>
      <c r="AL147" s="124">
        <f t="shared" ref="AL147:AL165" si="148">IF(AD147&gt;AI147,0,IF(AND(AD147&lt;7,AI147&gt;8),AK147-2,AK147))</f>
        <v>0</v>
      </c>
      <c r="AM147" s="129">
        <f t="shared" si="127"/>
        <v>0</v>
      </c>
      <c r="AN147" s="129">
        <f t="shared" si="128"/>
        <v>0</v>
      </c>
      <c r="AO147" s="81"/>
      <c r="AP147" s="124">
        <f t="shared" si="115"/>
        <v>0</v>
      </c>
      <c r="AQ147" s="124">
        <f t="shared" si="115"/>
        <v>0</v>
      </c>
      <c r="AR147" s="124">
        <f t="shared" si="115"/>
        <v>0</v>
      </c>
      <c r="AS147" s="124">
        <f t="shared" si="115"/>
        <v>0</v>
      </c>
      <c r="AT147" s="124">
        <f t="shared" si="115"/>
        <v>0</v>
      </c>
      <c r="AU147" s="124">
        <f t="shared" si="115"/>
        <v>0</v>
      </c>
      <c r="AV147" s="124">
        <f t="shared" si="115"/>
        <v>0</v>
      </c>
      <c r="AW147" s="124">
        <f t="shared" si="115"/>
        <v>0</v>
      </c>
      <c r="AX147" s="124">
        <f t="shared" si="115"/>
        <v>0</v>
      </c>
      <c r="AY147" s="124">
        <f t="shared" si="115"/>
        <v>0</v>
      </c>
      <c r="AZ147" s="124">
        <f t="shared" si="129"/>
        <v>0</v>
      </c>
      <c r="BA147" s="81"/>
      <c r="BB147" s="50"/>
      <c r="BC147" s="50"/>
      <c r="BD147" s="50"/>
      <c r="BE147" s="50"/>
      <c r="BF147" s="50"/>
      <c r="BG147" s="50"/>
      <c r="BH147" s="50"/>
      <c r="BI147" s="50"/>
      <c r="BJ147" s="50"/>
      <c r="BK147" s="50"/>
      <c r="BL147" s="50"/>
    </row>
    <row r="148" spans="1:64" s="1" customFormat="1" ht="18" customHeight="1" x14ac:dyDescent="0.25">
      <c r="A148" s="62">
        <f t="shared" ref="A148:A211" si="149">A147+1</f>
        <v>131</v>
      </c>
      <c r="B148" s="41"/>
      <c r="C148" s="33"/>
      <c r="D148" s="34"/>
      <c r="E148" s="13"/>
      <c r="F148" s="38"/>
      <c r="G148" s="13"/>
      <c r="H148" s="13"/>
      <c r="I148" s="29" t="str">
        <f t="shared" si="130"/>
        <v/>
      </c>
      <c r="J148" s="47" t="str">
        <f t="shared" si="131"/>
        <v/>
      </c>
      <c r="K148" s="48" t="str">
        <f t="shared" si="132"/>
        <v/>
      </c>
      <c r="L148" s="124">
        <f t="shared" si="133"/>
        <v>0</v>
      </c>
      <c r="M148" s="124">
        <f t="shared" si="134"/>
        <v>0</v>
      </c>
      <c r="N148" s="124">
        <f t="shared" si="116"/>
        <v>0</v>
      </c>
      <c r="O148" s="124">
        <f t="shared" si="117"/>
        <v>0</v>
      </c>
      <c r="P148" s="124">
        <f t="shared" si="118"/>
        <v>0</v>
      </c>
      <c r="Q148" s="124">
        <f t="shared" si="135"/>
        <v>-1</v>
      </c>
      <c r="R148" s="124">
        <f t="shared" si="119"/>
        <v>0</v>
      </c>
      <c r="S148" s="124">
        <f t="shared" si="120"/>
        <v>0</v>
      </c>
      <c r="T148" s="124">
        <f t="shared" si="121"/>
        <v>0</v>
      </c>
      <c r="U148" s="124">
        <f t="shared" si="122"/>
        <v>0</v>
      </c>
      <c r="V148" s="125">
        <f t="shared" si="136"/>
        <v>118.75277777777778</v>
      </c>
      <c r="W148" s="125">
        <f t="shared" si="137"/>
        <v>117.33611111111111</v>
      </c>
      <c r="X148" s="126">
        <f t="shared" si="138"/>
        <v>1</v>
      </c>
      <c r="Y148" s="127">
        <f t="shared" si="123"/>
        <v>43101</v>
      </c>
      <c r="Z148" s="127">
        <f t="shared" si="124"/>
        <v>43101</v>
      </c>
      <c r="AA148" s="124">
        <f t="shared" si="139"/>
        <v>1</v>
      </c>
      <c r="AB148" s="128">
        <f t="shared" si="140"/>
        <v>43131</v>
      </c>
      <c r="AC148" s="124">
        <f t="shared" si="141"/>
        <v>1</v>
      </c>
      <c r="AD148" s="124">
        <f t="shared" si="142"/>
        <v>1</v>
      </c>
      <c r="AE148" s="127">
        <f t="shared" si="125"/>
        <v>0</v>
      </c>
      <c r="AF148" s="127">
        <f t="shared" si="126"/>
        <v>0</v>
      </c>
      <c r="AG148" s="124">
        <f t="shared" si="143"/>
        <v>1</v>
      </c>
      <c r="AH148" s="124">
        <f t="shared" si="144"/>
        <v>1</v>
      </c>
      <c r="AI148" s="124">
        <f t="shared" si="145"/>
        <v>1</v>
      </c>
      <c r="AJ148" s="124">
        <f t="shared" si="146"/>
        <v>0</v>
      </c>
      <c r="AK148" s="124">
        <f t="shared" si="147"/>
        <v>0</v>
      </c>
      <c r="AL148" s="124">
        <f t="shared" si="148"/>
        <v>0</v>
      </c>
      <c r="AM148" s="129">
        <f t="shared" si="127"/>
        <v>0</v>
      </c>
      <c r="AN148" s="129">
        <f t="shared" si="128"/>
        <v>0</v>
      </c>
      <c r="AO148" s="81"/>
      <c r="AP148" s="124">
        <f t="shared" ref="AP148:AY157" si="150">IF(AND(ISNUMBER($I148),$I148&gt;0,AP$17&gt;=$AD148,AP$17&lt;=$AI148),1,0)</f>
        <v>0</v>
      </c>
      <c r="AQ148" s="124">
        <f t="shared" si="150"/>
        <v>0</v>
      </c>
      <c r="AR148" s="124">
        <f t="shared" si="150"/>
        <v>0</v>
      </c>
      <c r="AS148" s="124">
        <f t="shared" si="150"/>
        <v>0</v>
      </c>
      <c r="AT148" s="124">
        <f t="shared" si="150"/>
        <v>0</v>
      </c>
      <c r="AU148" s="124">
        <f t="shared" si="150"/>
        <v>0</v>
      </c>
      <c r="AV148" s="124">
        <f t="shared" si="150"/>
        <v>0</v>
      </c>
      <c r="AW148" s="124">
        <f t="shared" si="150"/>
        <v>0</v>
      </c>
      <c r="AX148" s="124">
        <f t="shared" si="150"/>
        <v>0</v>
      </c>
      <c r="AY148" s="124">
        <f t="shared" si="150"/>
        <v>0</v>
      </c>
      <c r="AZ148" s="124">
        <f t="shared" si="129"/>
        <v>0</v>
      </c>
      <c r="BA148" s="81"/>
      <c r="BB148" s="50"/>
      <c r="BC148" s="50"/>
      <c r="BD148" s="50"/>
      <c r="BE148" s="50"/>
      <c r="BF148" s="50"/>
      <c r="BG148" s="50"/>
      <c r="BH148" s="50"/>
      <c r="BI148" s="50"/>
      <c r="BJ148" s="50"/>
      <c r="BK148" s="50"/>
      <c r="BL148" s="50"/>
    </row>
    <row r="149" spans="1:64" s="1" customFormat="1" ht="18" customHeight="1" x14ac:dyDescent="0.25">
      <c r="A149" s="62">
        <f t="shared" si="149"/>
        <v>132</v>
      </c>
      <c r="B149" s="41"/>
      <c r="C149" s="33"/>
      <c r="D149" s="34"/>
      <c r="E149" s="13"/>
      <c r="F149" s="38"/>
      <c r="G149" s="13"/>
      <c r="H149" s="13"/>
      <c r="I149" s="29" t="str">
        <f t="shared" si="130"/>
        <v/>
      </c>
      <c r="J149" s="47" t="str">
        <f t="shared" si="131"/>
        <v/>
      </c>
      <c r="K149" s="48" t="str">
        <f t="shared" si="132"/>
        <v/>
      </c>
      <c r="L149" s="124">
        <f t="shared" si="133"/>
        <v>0</v>
      </c>
      <c r="M149" s="124">
        <f t="shared" si="134"/>
        <v>0</v>
      </c>
      <c r="N149" s="124">
        <f t="shared" si="116"/>
        <v>0</v>
      </c>
      <c r="O149" s="124">
        <f t="shared" si="117"/>
        <v>0</v>
      </c>
      <c r="P149" s="124">
        <f t="shared" si="118"/>
        <v>0</v>
      </c>
      <c r="Q149" s="124">
        <f t="shared" si="135"/>
        <v>-1</v>
      </c>
      <c r="R149" s="124">
        <f t="shared" si="119"/>
        <v>0</v>
      </c>
      <c r="S149" s="124">
        <f t="shared" si="120"/>
        <v>0</v>
      </c>
      <c r="T149" s="124">
        <f t="shared" si="121"/>
        <v>0</v>
      </c>
      <c r="U149" s="124">
        <f t="shared" si="122"/>
        <v>0</v>
      </c>
      <c r="V149" s="125">
        <f t="shared" si="136"/>
        <v>118.75277777777778</v>
      </c>
      <c r="W149" s="125">
        <f t="shared" si="137"/>
        <v>117.33611111111111</v>
      </c>
      <c r="X149" s="126">
        <f t="shared" si="138"/>
        <v>1</v>
      </c>
      <c r="Y149" s="127">
        <f t="shared" si="123"/>
        <v>43101</v>
      </c>
      <c r="Z149" s="127">
        <f t="shared" si="124"/>
        <v>43101</v>
      </c>
      <c r="AA149" s="124">
        <f t="shared" si="139"/>
        <v>1</v>
      </c>
      <c r="AB149" s="128">
        <f t="shared" si="140"/>
        <v>43131</v>
      </c>
      <c r="AC149" s="124">
        <f t="shared" si="141"/>
        <v>1</v>
      </c>
      <c r="AD149" s="124">
        <f t="shared" si="142"/>
        <v>1</v>
      </c>
      <c r="AE149" s="127">
        <f t="shared" si="125"/>
        <v>0</v>
      </c>
      <c r="AF149" s="127">
        <f t="shared" si="126"/>
        <v>0</v>
      </c>
      <c r="AG149" s="124">
        <f t="shared" si="143"/>
        <v>1</v>
      </c>
      <c r="AH149" s="124">
        <f t="shared" si="144"/>
        <v>1</v>
      </c>
      <c r="AI149" s="124">
        <f t="shared" si="145"/>
        <v>1</v>
      </c>
      <c r="AJ149" s="124">
        <f t="shared" si="146"/>
        <v>0</v>
      </c>
      <c r="AK149" s="124">
        <f t="shared" si="147"/>
        <v>0</v>
      </c>
      <c r="AL149" s="124">
        <f t="shared" si="148"/>
        <v>0</v>
      </c>
      <c r="AM149" s="129">
        <f t="shared" si="127"/>
        <v>0</v>
      </c>
      <c r="AN149" s="129">
        <f t="shared" si="128"/>
        <v>0</v>
      </c>
      <c r="AO149" s="81"/>
      <c r="AP149" s="124">
        <f t="shared" si="150"/>
        <v>0</v>
      </c>
      <c r="AQ149" s="124">
        <f t="shared" si="150"/>
        <v>0</v>
      </c>
      <c r="AR149" s="124">
        <f t="shared" si="150"/>
        <v>0</v>
      </c>
      <c r="AS149" s="124">
        <f t="shared" si="150"/>
        <v>0</v>
      </c>
      <c r="AT149" s="124">
        <f t="shared" si="150"/>
        <v>0</v>
      </c>
      <c r="AU149" s="124">
        <f t="shared" si="150"/>
        <v>0</v>
      </c>
      <c r="AV149" s="124">
        <f t="shared" si="150"/>
        <v>0</v>
      </c>
      <c r="AW149" s="124">
        <f t="shared" si="150"/>
        <v>0</v>
      </c>
      <c r="AX149" s="124">
        <f t="shared" si="150"/>
        <v>0</v>
      </c>
      <c r="AY149" s="124">
        <f t="shared" si="150"/>
        <v>0</v>
      </c>
      <c r="AZ149" s="124">
        <f t="shared" si="129"/>
        <v>0</v>
      </c>
      <c r="BA149" s="81"/>
      <c r="BB149" s="50"/>
      <c r="BC149" s="50"/>
      <c r="BD149" s="50"/>
      <c r="BE149" s="50"/>
      <c r="BF149" s="50"/>
      <c r="BG149" s="50"/>
      <c r="BH149" s="50"/>
      <c r="BI149" s="50"/>
      <c r="BJ149" s="50"/>
      <c r="BK149" s="50"/>
      <c r="BL149" s="50"/>
    </row>
    <row r="150" spans="1:64" s="1" customFormat="1" ht="18" customHeight="1" x14ac:dyDescent="0.25">
      <c r="A150" s="62">
        <f t="shared" si="149"/>
        <v>133</v>
      </c>
      <c r="B150" s="41"/>
      <c r="C150" s="33"/>
      <c r="D150" s="34"/>
      <c r="E150" s="13"/>
      <c r="F150" s="38"/>
      <c r="G150" s="13"/>
      <c r="H150" s="13"/>
      <c r="I150" s="29" t="str">
        <f t="shared" si="130"/>
        <v/>
      </c>
      <c r="J150" s="47" t="str">
        <f t="shared" si="131"/>
        <v/>
      </c>
      <c r="K150" s="48" t="str">
        <f t="shared" si="132"/>
        <v/>
      </c>
      <c r="L150" s="124">
        <f t="shared" si="133"/>
        <v>0</v>
      </c>
      <c r="M150" s="124">
        <f t="shared" si="134"/>
        <v>0</v>
      </c>
      <c r="N150" s="124">
        <f t="shared" si="116"/>
        <v>0</v>
      </c>
      <c r="O150" s="124">
        <f t="shared" si="117"/>
        <v>0</v>
      </c>
      <c r="P150" s="124">
        <f t="shared" si="118"/>
        <v>0</v>
      </c>
      <c r="Q150" s="124">
        <f t="shared" si="135"/>
        <v>-1</v>
      </c>
      <c r="R150" s="124">
        <f t="shared" si="119"/>
        <v>0</v>
      </c>
      <c r="S150" s="124">
        <f t="shared" si="120"/>
        <v>0</v>
      </c>
      <c r="T150" s="124">
        <f t="shared" si="121"/>
        <v>0</v>
      </c>
      <c r="U150" s="124">
        <f t="shared" si="122"/>
        <v>0</v>
      </c>
      <c r="V150" s="125">
        <f t="shared" si="136"/>
        <v>118.75277777777778</v>
      </c>
      <c r="W150" s="125">
        <f t="shared" si="137"/>
        <v>117.33611111111111</v>
      </c>
      <c r="X150" s="126">
        <f t="shared" si="138"/>
        <v>1</v>
      </c>
      <c r="Y150" s="127">
        <f t="shared" si="123"/>
        <v>43101</v>
      </c>
      <c r="Z150" s="127">
        <f t="shared" si="124"/>
        <v>43101</v>
      </c>
      <c r="AA150" s="124">
        <f t="shared" si="139"/>
        <v>1</v>
      </c>
      <c r="AB150" s="128">
        <f t="shared" si="140"/>
        <v>43131</v>
      </c>
      <c r="AC150" s="124">
        <f t="shared" si="141"/>
        <v>1</v>
      </c>
      <c r="AD150" s="124">
        <f t="shared" si="142"/>
        <v>1</v>
      </c>
      <c r="AE150" s="127">
        <f t="shared" si="125"/>
        <v>0</v>
      </c>
      <c r="AF150" s="127">
        <f t="shared" si="126"/>
        <v>0</v>
      </c>
      <c r="AG150" s="124">
        <f t="shared" si="143"/>
        <v>1</v>
      </c>
      <c r="AH150" s="124">
        <f t="shared" si="144"/>
        <v>1</v>
      </c>
      <c r="AI150" s="124">
        <f t="shared" si="145"/>
        <v>1</v>
      </c>
      <c r="AJ150" s="124">
        <f t="shared" si="146"/>
        <v>0</v>
      </c>
      <c r="AK150" s="124">
        <f t="shared" si="147"/>
        <v>0</v>
      </c>
      <c r="AL150" s="124">
        <f t="shared" si="148"/>
        <v>0</v>
      </c>
      <c r="AM150" s="129">
        <f t="shared" si="127"/>
        <v>0</v>
      </c>
      <c r="AN150" s="129">
        <f t="shared" si="128"/>
        <v>0</v>
      </c>
      <c r="AO150" s="81"/>
      <c r="AP150" s="124">
        <f t="shared" si="150"/>
        <v>0</v>
      </c>
      <c r="AQ150" s="124">
        <f t="shared" si="150"/>
        <v>0</v>
      </c>
      <c r="AR150" s="124">
        <f t="shared" si="150"/>
        <v>0</v>
      </c>
      <c r="AS150" s="124">
        <f t="shared" si="150"/>
        <v>0</v>
      </c>
      <c r="AT150" s="124">
        <f t="shared" si="150"/>
        <v>0</v>
      </c>
      <c r="AU150" s="124">
        <f t="shared" si="150"/>
        <v>0</v>
      </c>
      <c r="AV150" s="124">
        <f t="shared" si="150"/>
        <v>0</v>
      </c>
      <c r="AW150" s="124">
        <f t="shared" si="150"/>
        <v>0</v>
      </c>
      <c r="AX150" s="124">
        <f t="shared" si="150"/>
        <v>0</v>
      </c>
      <c r="AY150" s="124">
        <f t="shared" si="150"/>
        <v>0</v>
      </c>
      <c r="AZ150" s="124">
        <f t="shared" si="129"/>
        <v>0</v>
      </c>
      <c r="BA150" s="81"/>
      <c r="BB150" s="50"/>
      <c r="BC150" s="50"/>
      <c r="BD150" s="50"/>
      <c r="BE150" s="50"/>
      <c r="BF150" s="50"/>
      <c r="BG150" s="50"/>
      <c r="BH150" s="50"/>
      <c r="BI150" s="50"/>
      <c r="BJ150" s="50"/>
      <c r="BK150" s="50"/>
      <c r="BL150" s="50"/>
    </row>
    <row r="151" spans="1:64" s="1" customFormat="1" ht="18" customHeight="1" x14ac:dyDescent="0.25">
      <c r="A151" s="62">
        <f t="shared" si="149"/>
        <v>134</v>
      </c>
      <c r="B151" s="41"/>
      <c r="C151" s="33"/>
      <c r="D151" s="34"/>
      <c r="E151" s="13"/>
      <c r="F151" s="38"/>
      <c r="G151" s="13"/>
      <c r="H151" s="13"/>
      <c r="I151" s="29" t="str">
        <f t="shared" si="130"/>
        <v/>
      </c>
      <c r="J151" s="47" t="str">
        <f t="shared" si="131"/>
        <v/>
      </c>
      <c r="K151" s="48" t="str">
        <f t="shared" si="132"/>
        <v/>
      </c>
      <c r="L151" s="124">
        <f t="shared" si="133"/>
        <v>0</v>
      </c>
      <c r="M151" s="124">
        <f t="shared" si="134"/>
        <v>0</v>
      </c>
      <c r="N151" s="124">
        <f t="shared" si="116"/>
        <v>0</v>
      </c>
      <c r="O151" s="124">
        <f t="shared" si="117"/>
        <v>0</v>
      </c>
      <c r="P151" s="124">
        <f t="shared" si="118"/>
        <v>0</v>
      </c>
      <c r="Q151" s="124">
        <f t="shared" si="135"/>
        <v>-1</v>
      </c>
      <c r="R151" s="124">
        <f t="shared" si="119"/>
        <v>0</v>
      </c>
      <c r="S151" s="124">
        <f t="shared" si="120"/>
        <v>0</v>
      </c>
      <c r="T151" s="124">
        <f t="shared" si="121"/>
        <v>0</v>
      </c>
      <c r="U151" s="124">
        <f t="shared" si="122"/>
        <v>0</v>
      </c>
      <c r="V151" s="125">
        <f t="shared" si="136"/>
        <v>118.75277777777778</v>
      </c>
      <c r="W151" s="125">
        <f t="shared" si="137"/>
        <v>117.33611111111111</v>
      </c>
      <c r="X151" s="126">
        <f t="shared" si="138"/>
        <v>1</v>
      </c>
      <c r="Y151" s="127">
        <f t="shared" si="123"/>
        <v>43101</v>
      </c>
      <c r="Z151" s="127">
        <f t="shared" si="124"/>
        <v>43101</v>
      </c>
      <c r="AA151" s="124">
        <f t="shared" si="139"/>
        <v>1</v>
      </c>
      <c r="AB151" s="128">
        <f t="shared" si="140"/>
        <v>43131</v>
      </c>
      <c r="AC151" s="124">
        <f t="shared" si="141"/>
        <v>1</v>
      </c>
      <c r="AD151" s="124">
        <f t="shared" si="142"/>
        <v>1</v>
      </c>
      <c r="AE151" s="127">
        <f t="shared" si="125"/>
        <v>0</v>
      </c>
      <c r="AF151" s="127">
        <f t="shared" si="126"/>
        <v>0</v>
      </c>
      <c r="AG151" s="124">
        <f t="shared" si="143"/>
        <v>1</v>
      </c>
      <c r="AH151" s="124">
        <f t="shared" si="144"/>
        <v>1</v>
      </c>
      <c r="AI151" s="124">
        <f t="shared" si="145"/>
        <v>1</v>
      </c>
      <c r="AJ151" s="124">
        <f t="shared" si="146"/>
        <v>0</v>
      </c>
      <c r="AK151" s="124">
        <f t="shared" si="147"/>
        <v>0</v>
      </c>
      <c r="AL151" s="124">
        <f t="shared" si="148"/>
        <v>0</v>
      </c>
      <c r="AM151" s="129">
        <f t="shared" si="127"/>
        <v>0</v>
      </c>
      <c r="AN151" s="129">
        <f t="shared" si="128"/>
        <v>0</v>
      </c>
      <c r="AO151" s="81"/>
      <c r="AP151" s="124">
        <f t="shared" si="150"/>
        <v>0</v>
      </c>
      <c r="AQ151" s="124">
        <f t="shared" si="150"/>
        <v>0</v>
      </c>
      <c r="AR151" s="124">
        <f t="shared" si="150"/>
        <v>0</v>
      </c>
      <c r="AS151" s="124">
        <f t="shared" si="150"/>
        <v>0</v>
      </c>
      <c r="AT151" s="124">
        <f t="shared" si="150"/>
        <v>0</v>
      </c>
      <c r="AU151" s="124">
        <f t="shared" si="150"/>
        <v>0</v>
      </c>
      <c r="AV151" s="124">
        <f t="shared" si="150"/>
        <v>0</v>
      </c>
      <c r="AW151" s="124">
        <f t="shared" si="150"/>
        <v>0</v>
      </c>
      <c r="AX151" s="124">
        <f t="shared" si="150"/>
        <v>0</v>
      </c>
      <c r="AY151" s="124">
        <f t="shared" si="150"/>
        <v>0</v>
      </c>
      <c r="AZ151" s="124">
        <f t="shared" si="129"/>
        <v>0</v>
      </c>
      <c r="BA151" s="81"/>
      <c r="BB151" s="50"/>
      <c r="BC151" s="50"/>
      <c r="BD151" s="50"/>
      <c r="BE151" s="50"/>
      <c r="BF151" s="50"/>
      <c r="BG151" s="50"/>
      <c r="BH151" s="50"/>
      <c r="BI151" s="50"/>
      <c r="BJ151" s="50"/>
      <c r="BK151" s="50"/>
      <c r="BL151" s="50"/>
    </row>
    <row r="152" spans="1:64" s="1" customFormat="1" ht="18" customHeight="1" x14ac:dyDescent="0.25">
      <c r="A152" s="62">
        <f t="shared" si="149"/>
        <v>135</v>
      </c>
      <c r="B152" s="41"/>
      <c r="C152" s="33"/>
      <c r="D152" s="34"/>
      <c r="E152" s="13"/>
      <c r="F152" s="38"/>
      <c r="G152" s="13"/>
      <c r="H152" s="13"/>
      <c r="I152" s="29" t="str">
        <f t="shared" si="130"/>
        <v/>
      </c>
      <c r="J152" s="47" t="str">
        <f t="shared" si="131"/>
        <v/>
      </c>
      <c r="K152" s="48" t="str">
        <f t="shared" si="132"/>
        <v/>
      </c>
      <c r="L152" s="124">
        <f t="shared" si="133"/>
        <v>0</v>
      </c>
      <c r="M152" s="124">
        <f t="shared" si="134"/>
        <v>0</v>
      </c>
      <c r="N152" s="124">
        <f t="shared" si="116"/>
        <v>0</v>
      </c>
      <c r="O152" s="124">
        <f t="shared" si="117"/>
        <v>0</v>
      </c>
      <c r="P152" s="124">
        <f t="shared" si="118"/>
        <v>0</v>
      </c>
      <c r="Q152" s="124">
        <f t="shared" si="135"/>
        <v>-1</v>
      </c>
      <c r="R152" s="124">
        <f t="shared" si="119"/>
        <v>0</v>
      </c>
      <c r="S152" s="124">
        <f t="shared" si="120"/>
        <v>0</v>
      </c>
      <c r="T152" s="124">
        <f t="shared" si="121"/>
        <v>0</v>
      </c>
      <c r="U152" s="124">
        <f t="shared" si="122"/>
        <v>0</v>
      </c>
      <c r="V152" s="125">
        <f t="shared" si="136"/>
        <v>118.75277777777778</v>
      </c>
      <c r="W152" s="125">
        <f t="shared" si="137"/>
        <v>117.33611111111111</v>
      </c>
      <c r="X152" s="126">
        <f t="shared" si="138"/>
        <v>1</v>
      </c>
      <c r="Y152" s="127">
        <f t="shared" si="123"/>
        <v>43101</v>
      </c>
      <c r="Z152" s="127">
        <f t="shared" si="124"/>
        <v>43101</v>
      </c>
      <c r="AA152" s="124">
        <f t="shared" si="139"/>
        <v>1</v>
      </c>
      <c r="AB152" s="128">
        <f t="shared" si="140"/>
        <v>43131</v>
      </c>
      <c r="AC152" s="124">
        <f t="shared" si="141"/>
        <v>1</v>
      </c>
      <c r="AD152" s="124">
        <f t="shared" si="142"/>
        <v>1</v>
      </c>
      <c r="AE152" s="127">
        <f t="shared" si="125"/>
        <v>0</v>
      </c>
      <c r="AF152" s="127">
        <f t="shared" si="126"/>
        <v>0</v>
      </c>
      <c r="AG152" s="124">
        <f t="shared" si="143"/>
        <v>1</v>
      </c>
      <c r="AH152" s="124">
        <f t="shared" si="144"/>
        <v>1</v>
      </c>
      <c r="AI152" s="124">
        <f t="shared" si="145"/>
        <v>1</v>
      </c>
      <c r="AJ152" s="124">
        <f t="shared" si="146"/>
        <v>0</v>
      </c>
      <c r="AK152" s="124">
        <f t="shared" si="147"/>
        <v>0</v>
      </c>
      <c r="AL152" s="124">
        <f t="shared" si="148"/>
        <v>0</v>
      </c>
      <c r="AM152" s="129">
        <f t="shared" si="127"/>
        <v>0</v>
      </c>
      <c r="AN152" s="129">
        <f t="shared" si="128"/>
        <v>0</v>
      </c>
      <c r="AO152" s="81"/>
      <c r="AP152" s="124">
        <f t="shared" si="150"/>
        <v>0</v>
      </c>
      <c r="AQ152" s="124">
        <f t="shared" si="150"/>
        <v>0</v>
      </c>
      <c r="AR152" s="124">
        <f t="shared" si="150"/>
        <v>0</v>
      </c>
      <c r="AS152" s="124">
        <f t="shared" si="150"/>
        <v>0</v>
      </c>
      <c r="AT152" s="124">
        <f t="shared" si="150"/>
        <v>0</v>
      </c>
      <c r="AU152" s="124">
        <f t="shared" si="150"/>
        <v>0</v>
      </c>
      <c r="AV152" s="124">
        <f t="shared" si="150"/>
        <v>0</v>
      </c>
      <c r="AW152" s="124">
        <f t="shared" si="150"/>
        <v>0</v>
      </c>
      <c r="AX152" s="124">
        <f t="shared" si="150"/>
        <v>0</v>
      </c>
      <c r="AY152" s="124">
        <f t="shared" si="150"/>
        <v>0</v>
      </c>
      <c r="AZ152" s="124">
        <f t="shared" si="129"/>
        <v>0</v>
      </c>
      <c r="BA152" s="81"/>
      <c r="BB152" s="50"/>
      <c r="BC152" s="50"/>
      <c r="BD152" s="50"/>
      <c r="BE152" s="50"/>
      <c r="BF152" s="50"/>
      <c r="BG152" s="50"/>
      <c r="BH152" s="50"/>
      <c r="BI152" s="50"/>
      <c r="BJ152" s="50"/>
      <c r="BK152" s="50"/>
      <c r="BL152" s="50"/>
    </row>
    <row r="153" spans="1:64" s="1" customFormat="1" ht="18" customHeight="1" x14ac:dyDescent="0.25">
      <c r="A153" s="62">
        <f t="shared" si="149"/>
        <v>136</v>
      </c>
      <c r="B153" s="41"/>
      <c r="C153" s="33"/>
      <c r="D153" s="34"/>
      <c r="E153" s="13"/>
      <c r="F153" s="38"/>
      <c r="G153" s="13"/>
      <c r="H153" s="13"/>
      <c r="I153" s="29" t="str">
        <f t="shared" si="130"/>
        <v/>
      </c>
      <c r="J153" s="47" t="str">
        <f t="shared" si="131"/>
        <v/>
      </c>
      <c r="K153" s="48" t="str">
        <f t="shared" si="132"/>
        <v/>
      </c>
      <c r="L153" s="124">
        <f t="shared" si="133"/>
        <v>0</v>
      </c>
      <c r="M153" s="124">
        <f t="shared" si="134"/>
        <v>0</v>
      </c>
      <c r="N153" s="124">
        <f t="shared" si="116"/>
        <v>0</v>
      </c>
      <c r="O153" s="124">
        <f t="shared" si="117"/>
        <v>0</v>
      </c>
      <c r="P153" s="124">
        <f t="shared" si="118"/>
        <v>0</v>
      </c>
      <c r="Q153" s="124">
        <f t="shared" si="135"/>
        <v>-1</v>
      </c>
      <c r="R153" s="124">
        <f t="shared" si="119"/>
        <v>0</v>
      </c>
      <c r="S153" s="124">
        <f t="shared" si="120"/>
        <v>0</v>
      </c>
      <c r="T153" s="124">
        <f t="shared" si="121"/>
        <v>0</v>
      </c>
      <c r="U153" s="124">
        <f t="shared" si="122"/>
        <v>0</v>
      </c>
      <c r="V153" s="125">
        <f t="shared" si="136"/>
        <v>118.75277777777778</v>
      </c>
      <c r="W153" s="125">
        <f t="shared" si="137"/>
        <v>117.33611111111111</v>
      </c>
      <c r="X153" s="126">
        <f t="shared" si="138"/>
        <v>1</v>
      </c>
      <c r="Y153" s="127">
        <f t="shared" si="123"/>
        <v>43101</v>
      </c>
      <c r="Z153" s="127">
        <f t="shared" si="124"/>
        <v>43101</v>
      </c>
      <c r="AA153" s="124">
        <f t="shared" si="139"/>
        <v>1</v>
      </c>
      <c r="AB153" s="128">
        <f t="shared" si="140"/>
        <v>43131</v>
      </c>
      <c r="AC153" s="124">
        <f t="shared" si="141"/>
        <v>1</v>
      </c>
      <c r="AD153" s="124">
        <f t="shared" si="142"/>
        <v>1</v>
      </c>
      <c r="AE153" s="127">
        <f t="shared" si="125"/>
        <v>0</v>
      </c>
      <c r="AF153" s="127">
        <f t="shared" si="126"/>
        <v>0</v>
      </c>
      <c r="AG153" s="124">
        <f t="shared" si="143"/>
        <v>1</v>
      </c>
      <c r="AH153" s="124">
        <f t="shared" si="144"/>
        <v>1</v>
      </c>
      <c r="AI153" s="124">
        <f t="shared" si="145"/>
        <v>1</v>
      </c>
      <c r="AJ153" s="124">
        <f t="shared" si="146"/>
        <v>0</v>
      </c>
      <c r="AK153" s="124">
        <f t="shared" si="147"/>
        <v>0</v>
      </c>
      <c r="AL153" s="124">
        <f t="shared" si="148"/>
        <v>0</v>
      </c>
      <c r="AM153" s="129">
        <f t="shared" si="127"/>
        <v>0</v>
      </c>
      <c r="AN153" s="129">
        <f t="shared" si="128"/>
        <v>0</v>
      </c>
      <c r="AO153" s="81"/>
      <c r="AP153" s="124">
        <f t="shared" si="150"/>
        <v>0</v>
      </c>
      <c r="AQ153" s="124">
        <f t="shared" si="150"/>
        <v>0</v>
      </c>
      <c r="AR153" s="124">
        <f t="shared" si="150"/>
        <v>0</v>
      </c>
      <c r="AS153" s="124">
        <f t="shared" si="150"/>
        <v>0</v>
      </c>
      <c r="AT153" s="124">
        <f t="shared" si="150"/>
        <v>0</v>
      </c>
      <c r="AU153" s="124">
        <f t="shared" si="150"/>
        <v>0</v>
      </c>
      <c r="AV153" s="124">
        <f t="shared" si="150"/>
        <v>0</v>
      </c>
      <c r="AW153" s="124">
        <f t="shared" si="150"/>
        <v>0</v>
      </c>
      <c r="AX153" s="124">
        <f t="shared" si="150"/>
        <v>0</v>
      </c>
      <c r="AY153" s="124">
        <f t="shared" si="150"/>
        <v>0</v>
      </c>
      <c r="AZ153" s="124">
        <f t="shared" si="129"/>
        <v>0</v>
      </c>
      <c r="BA153" s="81"/>
      <c r="BB153" s="50"/>
      <c r="BC153" s="50"/>
      <c r="BD153" s="50"/>
      <c r="BE153" s="50"/>
      <c r="BF153" s="50"/>
      <c r="BG153" s="50"/>
      <c r="BH153" s="50"/>
      <c r="BI153" s="50"/>
      <c r="BJ153" s="50"/>
      <c r="BK153" s="50"/>
      <c r="BL153" s="50"/>
    </row>
    <row r="154" spans="1:64" s="1" customFormat="1" ht="18" customHeight="1" x14ac:dyDescent="0.25">
      <c r="A154" s="62">
        <f t="shared" si="149"/>
        <v>137</v>
      </c>
      <c r="B154" s="41"/>
      <c r="C154" s="33"/>
      <c r="D154" s="34"/>
      <c r="E154" s="13"/>
      <c r="F154" s="38"/>
      <c r="G154" s="13"/>
      <c r="H154" s="13"/>
      <c r="I154" s="29" t="str">
        <f t="shared" si="130"/>
        <v/>
      </c>
      <c r="J154" s="47" t="str">
        <f t="shared" si="131"/>
        <v/>
      </c>
      <c r="K154" s="48" t="str">
        <f t="shared" si="132"/>
        <v/>
      </c>
      <c r="L154" s="124">
        <f t="shared" si="133"/>
        <v>0</v>
      </c>
      <c r="M154" s="124">
        <f t="shared" si="134"/>
        <v>0</v>
      </c>
      <c r="N154" s="124">
        <f t="shared" si="116"/>
        <v>0</v>
      </c>
      <c r="O154" s="124">
        <f t="shared" si="117"/>
        <v>0</v>
      </c>
      <c r="P154" s="124">
        <f t="shared" si="118"/>
        <v>0</v>
      </c>
      <c r="Q154" s="124">
        <f t="shared" si="135"/>
        <v>-1</v>
      </c>
      <c r="R154" s="124">
        <f t="shared" si="119"/>
        <v>0</v>
      </c>
      <c r="S154" s="124">
        <f t="shared" si="120"/>
        <v>0</v>
      </c>
      <c r="T154" s="124">
        <f t="shared" si="121"/>
        <v>0</v>
      </c>
      <c r="U154" s="124">
        <f t="shared" si="122"/>
        <v>0</v>
      </c>
      <c r="V154" s="125">
        <f t="shared" si="136"/>
        <v>118.75277777777778</v>
      </c>
      <c r="W154" s="125">
        <f t="shared" si="137"/>
        <v>117.33611111111111</v>
      </c>
      <c r="X154" s="126">
        <f t="shared" si="138"/>
        <v>1</v>
      </c>
      <c r="Y154" s="127">
        <f t="shared" si="123"/>
        <v>43101</v>
      </c>
      <c r="Z154" s="127">
        <f t="shared" si="124"/>
        <v>43101</v>
      </c>
      <c r="AA154" s="124">
        <f t="shared" si="139"/>
        <v>1</v>
      </c>
      <c r="AB154" s="128">
        <f t="shared" si="140"/>
        <v>43131</v>
      </c>
      <c r="AC154" s="124">
        <f t="shared" si="141"/>
        <v>1</v>
      </c>
      <c r="AD154" s="124">
        <f t="shared" si="142"/>
        <v>1</v>
      </c>
      <c r="AE154" s="127">
        <f t="shared" si="125"/>
        <v>0</v>
      </c>
      <c r="AF154" s="127">
        <f t="shared" si="126"/>
        <v>0</v>
      </c>
      <c r="AG154" s="124">
        <f t="shared" si="143"/>
        <v>1</v>
      </c>
      <c r="AH154" s="124">
        <f t="shared" si="144"/>
        <v>1</v>
      </c>
      <c r="AI154" s="124">
        <f t="shared" si="145"/>
        <v>1</v>
      </c>
      <c r="AJ154" s="124">
        <f t="shared" si="146"/>
        <v>0</v>
      </c>
      <c r="AK154" s="124">
        <f t="shared" si="147"/>
        <v>0</v>
      </c>
      <c r="AL154" s="124">
        <f t="shared" si="148"/>
        <v>0</v>
      </c>
      <c r="AM154" s="129">
        <f t="shared" si="127"/>
        <v>0</v>
      </c>
      <c r="AN154" s="129">
        <f t="shared" si="128"/>
        <v>0</v>
      </c>
      <c r="AO154" s="81"/>
      <c r="AP154" s="124">
        <f t="shared" si="150"/>
        <v>0</v>
      </c>
      <c r="AQ154" s="124">
        <f t="shared" si="150"/>
        <v>0</v>
      </c>
      <c r="AR154" s="124">
        <f t="shared" si="150"/>
        <v>0</v>
      </c>
      <c r="AS154" s="124">
        <f t="shared" si="150"/>
        <v>0</v>
      </c>
      <c r="AT154" s="124">
        <f t="shared" si="150"/>
        <v>0</v>
      </c>
      <c r="AU154" s="124">
        <f t="shared" si="150"/>
        <v>0</v>
      </c>
      <c r="AV154" s="124">
        <f t="shared" si="150"/>
        <v>0</v>
      </c>
      <c r="AW154" s="124">
        <f t="shared" si="150"/>
        <v>0</v>
      </c>
      <c r="AX154" s="124">
        <f t="shared" si="150"/>
        <v>0</v>
      </c>
      <c r="AY154" s="124">
        <f t="shared" si="150"/>
        <v>0</v>
      </c>
      <c r="AZ154" s="124">
        <f t="shared" si="129"/>
        <v>0</v>
      </c>
      <c r="BA154" s="81"/>
      <c r="BB154" s="50"/>
      <c r="BC154" s="50"/>
      <c r="BD154" s="50"/>
      <c r="BE154" s="50"/>
      <c r="BF154" s="50"/>
      <c r="BG154" s="50"/>
      <c r="BH154" s="50"/>
      <c r="BI154" s="50"/>
      <c r="BJ154" s="50"/>
      <c r="BK154" s="50"/>
      <c r="BL154" s="50"/>
    </row>
    <row r="155" spans="1:64" s="1" customFormat="1" ht="18" customHeight="1" x14ac:dyDescent="0.25">
      <c r="A155" s="62">
        <f t="shared" si="149"/>
        <v>138</v>
      </c>
      <c r="B155" s="41"/>
      <c r="C155" s="33"/>
      <c r="D155" s="34"/>
      <c r="E155" s="13"/>
      <c r="F155" s="38"/>
      <c r="G155" s="13"/>
      <c r="H155" s="13"/>
      <c r="I155" s="29" t="str">
        <f t="shared" si="130"/>
        <v/>
      </c>
      <c r="J155" s="47" t="str">
        <f t="shared" si="131"/>
        <v/>
      </c>
      <c r="K155" s="48" t="str">
        <f t="shared" si="132"/>
        <v/>
      </c>
      <c r="L155" s="124">
        <f t="shared" si="133"/>
        <v>0</v>
      </c>
      <c r="M155" s="124">
        <f t="shared" si="134"/>
        <v>0</v>
      </c>
      <c r="N155" s="124">
        <f t="shared" si="116"/>
        <v>0</v>
      </c>
      <c r="O155" s="124">
        <f t="shared" si="117"/>
        <v>0</v>
      </c>
      <c r="P155" s="124">
        <f t="shared" si="118"/>
        <v>0</v>
      </c>
      <c r="Q155" s="124">
        <f t="shared" si="135"/>
        <v>-1</v>
      </c>
      <c r="R155" s="124">
        <f t="shared" si="119"/>
        <v>0</v>
      </c>
      <c r="S155" s="124">
        <f t="shared" si="120"/>
        <v>0</v>
      </c>
      <c r="T155" s="124">
        <f t="shared" si="121"/>
        <v>0</v>
      </c>
      <c r="U155" s="124">
        <f t="shared" si="122"/>
        <v>0</v>
      </c>
      <c r="V155" s="125">
        <f t="shared" si="136"/>
        <v>118.75277777777778</v>
      </c>
      <c r="W155" s="125">
        <f t="shared" si="137"/>
        <v>117.33611111111111</v>
      </c>
      <c r="X155" s="126">
        <f t="shared" si="138"/>
        <v>1</v>
      </c>
      <c r="Y155" s="127">
        <f t="shared" si="123"/>
        <v>43101</v>
      </c>
      <c r="Z155" s="127">
        <f t="shared" si="124"/>
        <v>43101</v>
      </c>
      <c r="AA155" s="124">
        <f t="shared" si="139"/>
        <v>1</v>
      </c>
      <c r="AB155" s="128">
        <f t="shared" si="140"/>
        <v>43131</v>
      </c>
      <c r="AC155" s="124">
        <f t="shared" si="141"/>
        <v>1</v>
      </c>
      <c r="AD155" s="124">
        <f t="shared" si="142"/>
        <v>1</v>
      </c>
      <c r="AE155" s="127">
        <f t="shared" si="125"/>
        <v>0</v>
      </c>
      <c r="AF155" s="127">
        <f t="shared" si="126"/>
        <v>0</v>
      </c>
      <c r="AG155" s="124">
        <f t="shared" si="143"/>
        <v>1</v>
      </c>
      <c r="AH155" s="124">
        <f t="shared" si="144"/>
        <v>1</v>
      </c>
      <c r="AI155" s="124">
        <f t="shared" si="145"/>
        <v>1</v>
      </c>
      <c r="AJ155" s="124">
        <f t="shared" si="146"/>
        <v>0</v>
      </c>
      <c r="AK155" s="124">
        <f t="shared" si="147"/>
        <v>0</v>
      </c>
      <c r="AL155" s="124">
        <f t="shared" si="148"/>
        <v>0</v>
      </c>
      <c r="AM155" s="129">
        <f t="shared" si="127"/>
        <v>0</v>
      </c>
      <c r="AN155" s="129">
        <f t="shared" si="128"/>
        <v>0</v>
      </c>
      <c r="AO155" s="81"/>
      <c r="AP155" s="124">
        <f t="shared" si="150"/>
        <v>0</v>
      </c>
      <c r="AQ155" s="124">
        <f t="shared" si="150"/>
        <v>0</v>
      </c>
      <c r="AR155" s="124">
        <f t="shared" si="150"/>
        <v>0</v>
      </c>
      <c r="AS155" s="124">
        <f t="shared" si="150"/>
        <v>0</v>
      </c>
      <c r="AT155" s="124">
        <f t="shared" si="150"/>
        <v>0</v>
      </c>
      <c r="AU155" s="124">
        <f t="shared" si="150"/>
        <v>0</v>
      </c>
      <c r="AV155" s="124">
        <f t="shared" si="150"/>
        <v>0</v>
      </c>
      <c r="AW155" s="124">
        <f t="shared" si="150"/>
        <v>0</v>
      </c>
      <c r="AX155" s="124">
        <f t="shared" si="150"/>
        <v>0</v>
      </c>
      <c r="AY155" s="124">
        <f t="shared" si="150"/>
        <v>0</v>
      </c>
      <c r="AZ155" s="124">
        <f t="shared" si="129"/>
        <v>0</v>
      </c>
      <c r="BA155" s="81"/>
      <c r="BB155" s="50"/>
      <c r="BC155" s="50"/>
      <c r="BD155" s="50"/>
      <c r="BE155" s="50"/>
      <c r="BF155" s="50"/>
      <c r="BG155" s="50"/>
      <c r="BH155" s="50"/>
      <c r="BI155" s="50"/>
      <c r="BJ155" s="50"/>
      <c r="BK155" s="50"/>
      <c r="BL155" s="50"/>
    </row>
    <row r="156" spans="1:64" s="1" customFormat="1" ht="18" customHeight="1" x14ac:dyDescent="0.25">
      <c r="A156" s="62">
        <f t="shared" si="149"/>
        <v>139</v>
      </c>
      <c r="B156" s="41"/>
      <c r="C156" s="33"/>
      <c r="D156" s="34"/>
      <c r="E156" s="13"/>
      <c r="F156" s="38"/>
      <c r="G156" s="13"/>
      <c r="H156" s="13"/>
      <c r="I156" s="29" t="str">
        <f t="shared" si="130"/>
        <v/>
      </c>
      <c r="J156" s="47" t="str">
        <f t="shared" si="131"/>
        <v/>
      </c>
      <c r="K156" s="48" t="str">
        <f t="shared" si="132"/>
        <v/>
      </c>
      <c r="L156" s="124">
        <f t="shared" si="133"/>
        <v>0</v>
      </c>
      <c r="M156" s="124">
        <f t="shared" si="134"/>
        <v>0</v>
      </c>
      <c r="N156" s="124">
        <f t="shared" si="116"/>
        <v>0</v>
      </c>
      <c r="O156" s="124">
        <f t="shared" si="117"/>
        <v>0</v>
      </c>
      <c r="P156" s="124">
        <f t="shared" si="118"/>
        <v>0</v>
      </c>
      <c r="Q156" s="124">
        <f t="shared" si="135"/>
        <v>-1</v>
      </c>
      <c r="R156" s="124">
        <f t="shared" si="119"/>
        <v>0</v>
      </c>
      <c r="S156" s="124">
        <f t="shared" si="120"/>
        <v>0</v>
      </c>
      <c r="T156" s="124">
        <f t="shared" si="121"/>
        <v>0</v>
      </c>
      <c r="U156" s="124">
        <f t="shared" si="122"/>
        <v>0</v>
      </c>
      <c r="V156" s="125">
        <f t="shared" si="136"/>
        <v>118.75277777777778</v>
      </c>
      <c r="W156" s="125">
        <f t="shared" si="137"/>
        <v>117.33611111111111</v>
      </c>
      <c r="X156" s="126">
        <f t="shared" si="138"/>
        <v>1</v>
      </c>
      <c r="Y156" s="127">
        <f t="shared" si="123"/>
        <v>43101</v>
      </c>
      <c r="Z156" s="127">
        <f t="shared" si="124"/>
        <v>43101</v>
      </c>
      <c r="AA156" s="124">
        <f t="shared" si="139"/>
        <v>1</v>
      </c>
      <c r="AB156" s="128">
        <f t="shared" si="140"/>
        <v>43131</v>
      </c>
      <c r="AC156" s="124">
        <f t="shared" si="141"/>
        <v>1</v>
      </c>
      <c r="AD156" s="124">
        <f t="shared" si="142"/>
        <v>1</v>
      </c>
      <c r="AE156" s="127">
        <f t="shared" si="125"/>
        <v>0</v>
      </c>
      <c r="AF156" s="127">
        <f t="shared" si="126"/>
        <v>0</v>
      </c>
      <c r="AG156" s="124">
        <f t="shared" si="143"/>
        <v>1</v>
      </c>
      <c r="AH156" s="124">
        <f t="shared" si="144"/>
        <v>1</v>
      </c>
      <c r="AI156" s="124">
        <f t="shared" si="145"/>
        <v>1</v>
      </c>
      <c r="AJ156" s="124">
        <f t="shared" si="146"/>
        <v>0</v>
      </c>
      <c r="AK156" s="124">
        <f t="shared" si="147"/>
        <v>0</v>
      </c>
      <c r="AL156" s="124">
        <f t="shared" si="148"/>
        <v>0</v>
      </c>
      <c r="AM156" s="129">
        <f t="shared" si="127"/>
        <v>0</v>
      </c>
      <c r="AN156" s="129">
        <f t="shared" si="128"/>
        <v>0</v>
      </c>
      <c r="AO156" s="81"/>
      <c r="AP156" s="124">
        <f t="shared" si="150"/>
        <v>0</v>
      </c>
      <c r="AQ156" s="124">
        <f t="shared" si="150"/>
        <v>0</v>
      </c>
      <c r="AR156" s="124">
        <f t="shared" si="150"/>
        <v>0</v>
      </c>
      <c r="AS156" s="124">
        <f t="shared" si="150"/>
        <v>0</v>
      </c>
      <c r="AT156" s="124">
        <f t="shared" si="150"/>
        <v>0</v>
      </c>
      <c r="AU156" s="124">
        <f t="shared" si="150"/>
        <v>0</v>
      </c>
      <c r="AV156" s="124">
        <f t="shared" si="150"/>
        <v>0</v>
      </c>
      <c r="AW156" s="124">
        <f t="shared" si="150"/>
        <v>0</v>
      </c>
      <c r="AX156" s="124">
        <f t="shared" si="150"/>
        <v>0</v>
      </c>
      <c r="AY156" s="124">
        <f t="shared" si="150"/>
        <v>0</v>
      </c>
      <c r="AZ156" s="124">
        <f t="shared" si="129"/>
        <v>0</v>
      </c>
      <c r="BA156" s="81"/>
      <c r="BB156" s="50"/>
      <c r="BC156" s="50"/>
      <c r="BD156" s="50"/>
      <c r="BE156" s="50"/>
      <c r="BF156" s="50"/>
      <c r="BG156" s="50"/>
      <c r="BH156" s="50"/>
      <c r="BI156" s="50"/>
      <c r="BJ156" s="50"/>
      <c r="BK156" s="50"/>
      <c r="BL156" s="50"/>
    </row>
    <row r="157" spans="1:64" s="1" customFormat="1" ht="18" customHeight="1" x14ac:dyDescent="0.25">
      <c r="A157" s="62">
        <f t="shared" si="149"/>
        <v>140</v>
      </c>
      <c r="B157" s="41"/>
      <c r="C157" s="33"/>
      <c r="D157" s="34"/>
      <c r="E157" s="13"/>
      <c r="F157" s="38"/>
      <c r="G157" s="13"/>
      <c r="H157" s="13"/>
      <c r="I157" s="29" t="str">
        <f t="shared" si="130"/>
        <v/>
      </c>
      <c r="J157" s="47" t="str">
        <f t="shared" si="131"/>
        <v/>
      </c>
      <c r="K157" s="48" t="str">
        <f t="shared" si="132"/>
        <v/>
      </c>
      <c r="L157" s="124">
        <f t="shared" si="133"/>
        <v>0</v>
      </c>
      <c r="M157" s="124">
        <f t="shared" si="134"/>
        <v>0</v>
      </c>
      <c r="N157" s="124">
        <f t="shared" si="116"/>
        <v>0</v>
      </c>
      <c r="O157" s="124">
        <f t="shared" si="117"/>
        <v>0</v>
      </c>
      <c r="P157" s="124">
        <f t="shared" si="118"/>
        <v>0</v>
      </c>
      <c r="Q157" s="124">
        <f t="shared" si="135"/>
        <v>-1</v>
      </c>
      <c r="R157" s="124">
        <f t="shared" si="119"/>
        <v>0</v>
      </c>
      <c r="S157" s="124">
        <f t="shared" si="120"/>
        <v>0</v>
      </c>
      <c r="T157" s="124">
        <f t="shared" si="121"/>
        <v>0</v>
      </c>
      <c r="U157" s="124">
        <f t="shared" si="122"/>
        <v>0</v>
      </c>
      <c r="V157" s="125">
        <f t="shared" si="136"/>
        <v>118.75277777777778</v>
      </c>
      <c r="W157" s="125">
        <f t="shared" si="137"/>
        <v>117.33611111111111</v>
      </c>
      <c r="X157" s="126">
        <f t="shared" si="138"/>
        <v>1</v>
      </c>
      <c r="Y157" s="127">
        <f t="shared" si="123"/>
        <v>43101</v>
      </c>
      <c r="Z157" s="127">
        <f t="shared" si="124"/>
        <v>43101</v>
      </c>
      <c r="AA157" s="124">
        <f t="shared" si="139"/>
        <v>1</v>
      </c>
      <c r="AB157" s="128">
        <f t="shared" si="140"/>
        <v>43131</v>
      </c>
      <c r="AC157" s="124">
        <f t="shared" si="141"/>
        <v>1</v>
      </c>
      <c r="AD157" s="124">
        <f t="shared" si="142"/>
        <v>1</v>
      </c>
      <c r="AE157" s="127">
        <f t="shared" si="125"/>
        <v>0</v>
      </c>
      <c r="AF157" s="127">
        <f t="shared" si="126"/>
        <v>0</v>
      </c>
      <c r="AG157" s="124">
        <f t="shared" si="143"/>
        <v>1</v>
      </c>
      <c r="AH157" s="124">
        <f t="shared" si="144"/>
        <v>1</v>
      </c>
      <c r="AI157" s="124">
        <f t="shared" si="145"/>
        <v>1</v>
      </c>
      <c r="AJ157" s="124">
        <f t="shared" si="146"/>
        <v>0</v>
      </c>
      <c r="AK157" s="124">
        <f t="shared" si="147"/>
        <v>0</v>
      </c>
      <c r="AL157" s="124">
        <f t="shared" si="148"/>
        <v>0</v>
      </c>
      <c r="AM157" s="129">
        <f t="shared" si="127"/>
        <v>0</v>
      </c>
      <c r="AN157" s="129">
        <f t="shared" si="128"/>
        <v>0</v>
      </c>
      <c r="AO157" s="81"/>
      <c r="AP157" s="124">
        <f t="shared" si="150"/>
        <v>0</v>
      </c>
      <c r="AQ157" s="124">
        <f t="shared" si="150"/>
        <v>0</v>
      </c>
      <c r="AR157" s="124">
        <f t="shared" si="150"/>
        <v>0</v>
      </c>
      <c r="AS157" s="124">
        <f t="shared" si="150"/>
        <v>0</v>
      </c>
      <c r="AT157" s="124">
        <f t="shared" si="150"/>
        <v>0</v>
      </c>
      <c r="AU157" s="124">
        <f t="shared" si="150"/>
        <v>0</v>
      </c>
      <c r="AV157" s="124">
        <f t="shared" si="150"/>
        <v>0</v>
      </c>
      <c r="AW157" s="124">
        <f t="shared" si="150"/>
        <v>0</v>
      </c>
      <c r="AX157" s="124">
        <f t="shared" si="150"/>
        <v>0</v>
      </c>
      <c r="AY157" s="124">
        <f t="shared" si="150"/>
        <v>0</v>
      </c>
      <c r="AZ157" s="124">
        <f t="shared" si="129"/>
        <v>0</v>
      </c>
      <c r="BA157" s="81"/>
      <c r="BB157" s="50"/>
      <c r="BC157" s="50"/>
      <c r="BD157" s="50"/>
      <c r="BE157" s="50"/>
      <c r="BF157" s="50"/>
      <c r="BG157" s="50"/>
      <c r="BH157" s="50"/>
      <c r="BI157" s="50"/>
      <c r="BJ157" s="50"/>
      <c r="BK157" s="50"/>
      <c r="BL157" s="50"/>
    </row>
    <row r="158" spans="1:64" s="1" customFormat="1" ht="18" customHeight="1" x14ac:dyDescent="0.25">
      <c r="A158" s="62">
        <f t="shared" si="149"/>
        <v>141</v>
      </c>
      <c r="B158" s="41"/>
      <c r="C158" s="33"/>
      <c r="D158" s="34"/>
      <c r="E158" s="13"/>
      <c r="F158" s="38"/>
      <c r="G158" s="13"/>
      <c r="H158" s="13"/>
      <c r="I158" s="29" t="str">
        <f t="shared" si="130"/>
        <v/>
      </c>
      <c r="J158" s="47" t="str">
        <f t="shared" si="131"/>
        <v/>
      </c>
      <c r="K158" s="48" t="str">
        <f t="shared" si="132"/>
        <v/>
      </c>
      <c r="L158" s="124">
        <f t="shared" si="133"/>
        <v>0</v>
      </c>
      <c r="M158" s="124">
        <f t="shared" si="134"/>
        <v>0</v>
      </c>
      <c r="N158" s="124">
        <f t="shared" si="116"/>
        <v>0</v>
      </c>
      <c r="O158" s="124">
        <f t="shared" si="117"/>
        <v>0</v>
      </c>
      <c r="P158" s="124">
        <f t="shared" si="118"/>
        <v>0</v>
      </c>
      <c r="Q158" s="124">
        <f t="shared" si="135"/>
        <v>-1</v>
      </c>
      <c r="R158" s="124">
        <f t="shared" si="119"/>
        <v>0</v>
      </c>
      <c r="S158" s="124">
        <f t="shared" si="120"/>
        <v>0</v>
      </c>
      <c r="T158" s="124">
        <f t="shared" si="121"/>
        <v>0</v>
      </c>
      <c r="U158" s="124">
        <f t="shared" si="122"/>
        <v>0</v>
      </c>
      <c r="V158" s="125">
        <f t="shared" si="136"/>
        <v>118.75277777777778</v>
      </c>
      <c r="W158" s="125">
        <f t="shared" si="137"/>
        <v>117.33611111111111</v>
      </c>
      <c r="X158" s="126">
        <f t="shared" si="138"/>
        <v>1</v>
      </c>
      <c r="Y158" s="127">
        <f t="shared" si="123"/>
        <v>43101</v>
      </c>
      <c r="Z158" s="127">
        <f t="shared" si="124"/>
        <v>43101</v>
      </c>
      <c r="AA158" s="124">
        <f t="shared" si="139"/>
        <v>1</v>
      </c>
      <c r="AB158" s="128">
        <f t="shared" si="140"/>
        <v>43131</v>
      </c>
      <c r="AC158" s="124">
        <f t="shared" si="141"/>
        <v>1</v>
      </c>
      <c r="AD158" s="124">
        <f t="shared" si="142"/>
        <v>1</v>
      </c>
      <c r="AE158" s="127">
        <f t="shared" si="125"/>
        <v>0</v>
      </c>
      <c r="AF158" s="127">
        <f t="shared" si="126"/>
        <v>0</v>
      </c>
      <c r="AG158" s="124">
        <f t="shared" si="143"/>
        <v>1</v>
      </c>
      <c r="AH158" s="124">
        <f t="shared" si="144"/>
        <v>1</v>
      </c>
      <c r="AI158" s="124">
        <f t="shared" si="145"/>
        <v>1</v>
      </c>
      <c r="AJ158" s="124">
        <f t="shared" si="146"/>
        <v>0</v>
      </c>
      <c r="AK158" s="124">
        <f t="shared" si="147"/>
        <v>0</v>
      </c>
      <c r="AL158" s="124">
        <f t="shared" si="148"/>
        <v>0</v>
      </c>
      <c r="AM158" s="129">
        <f t="shared" si="127"/>
        <v>0</v>
      </c>
      <c r="AN158" s="129">
        <f t="shared" si="128"/>
        <v>0</v>
      </c>
      <c r="AO158" s="81"/>
      <c r="AP158" s="124">
        <f t="shared" ref="AP158:AY167" si="151">IF(AND(ISNUMBER($I158),$I158&gt;0,AP$17&gt;=$AD158,AP$17&lt;=$AI158),1,0)</f>
        <v>0</v>
      </c>
      <c r="AQ158" s="124">
        <f t="shared" si="151"/>
        <v>0</v>
      </c>
      <c r="AR158" s="124">
        <f t="shared" si="151"/>
        <v>0</v>
      </c>
      <c r="AS158" s="124">
        <f t="shared" si="151"/>
        <v>0</v>
      </c>
      <c r="AT158" s="124">
        <f t="shared" si="151"/>
        <v>0</v>
      </c>
      <c r="AU158" s="124">
        <f t="shared" si="151"/>
        <v>0</v>
      </c>
      <c r="AV158" s="124">
        <f t="shared" si="151"/>
        <v>0</v>
      </c>
      <c r="AW158" s="124">
        <f t="shared" si="151"/>
        <v>0</v>
      </c>
      <c r="AX158" s="124">
        <f t="shared" si="151"/>
        <v>0</v>
      </c>
      <c r="AY158" s="124">
        <f t="shared" si="151"/>
        <v>0</v>
      </c>
      <c r="AZ158" s="124">
        <f t="shared" si="129"/>
        <v>0</v>
      </c>
      <c r="BA158" s="81"/>
      <c r="BB158" s="50"/>
      <c r="BC158" s="50"/>
      <c r="BD158" s="50"/>
      <c r="BE158" s="50"/>
      <c r="BF158" s="50"/>
      <c r="BG158" s="50"/>
      <c r="BH158" s="50"/>
      <c r="BI158" s="50"/>
      <c r="BJ158" s="50"/>
      <c r="BK158" s="50"/>
      <c r="BL158" s="50"/>
    </row>
    <row r="159" spans="1:64" s="1" customFormat="1" ht="18" customHeight="1" x14ac:dyDescent="0.25">
      <c r="A159" s="62">
        <f t="shared" si="149"/>
        <v>142</v>
      </c>
      <c r="B159" s="41"/>
      <c r="C159" s="33"/>
      <c r="D159" s="34"/>
      <c r="E159" s="13"/>
      <c r="F159" s="38"/>
      <c r="G159" s="13"/>
      <c r="H159" s="13"/>
      <c r="I159" s="29" t="str">
        <f t="shared" si="130"/>
        <v/>
      </c>
      <c r="J159" s="47" t="str">
        <f t="shared" si="131"/>
        <v/>
      </c>
      <c r="K159" s="48" t="str">
        <f t="shared" si="132"/>
        <v/>
      </c>
      <c r="L159" s="124">
        <f t="shared" si="133"/>
        <v>0</v>
      </c>
      <c r="M159" s="124">
        <f t="shared" si="134"/>
        <v>0</v>
      </c>
      <c r="N159" s="124">
        <f t="shared" si="116"/>
        <v>0</v>
      </c>
      <c r="O159" s="124">
        <f t="shared" si="117"/>
        <v>0</v>
      </c>
      <c r="P159" s="124">
        <f t="shared" si="118"/>
        <v>0</v>
      </c>
      <c r="Q159" s="124">
        <f t="shared" si="135"/>
        <v>-1</v>
      </c>
      <c r="R159" s="124">
        <f t="shared" si="119"/>
        <v>0</v>
      </c>
      <c r="S159" s="124">
        <f t="shared" si="120"/>
        <v>0</v>
      </c>
      <c r="T159" s="124">
        <f t="shared" si="121"/>
        <v>0</v>
      </c>
      <c r="U159" s="124">
        <f t="shared" si="122"/>
        <v>0</v>
      </c>
      <c r="V159" s="125">
        <f t="shared" si="136"/>
        <v>118.75277777777778</v>
      </c>
      <c r="W159" s="125">
        <f t="shared" si="137"/>
        <v>117.33611111111111</v>
      </c>
      <c r="X159" s="126">
        <f t="shared" si="138"/>
        <v>1</v>
      </c>
      <c r="Y159" s="127">
        <f t="shared" si="123"/>
        <v>43101</v>
      </c>
      <c r="Z159" s="127">
        <f t="shared" si="124"/>
        <v>43101</v>
      </c>
      <c r="AA159" s="124">
        <f t="shared" si="139"/>
        <v>1</v>
      </c>
      <c r="AB159" s="128">
        <f t="shared" si="140"/>
        <v>43131</v>
      </c>
      <c r="AC159" s="124">
        <f t="shared" si="141"/>
        <v>1</v>
      </c>
      <c r="AD159" s="124">
        <f t="shared" si="142"/>
        <v>1</v>
      </c>
      <c r="AE159" s="127">
        <f t="shared" si="125"/>
        <v>0</v>
      </c>
      <c r="AF159" s="127">
        <f t="shared" si="126"/>
        <v>0</v>
      </c>
      <c r="AG159" s="124">
        <f t="shared" si="143"/>
        <v>1</v>
      </c>
      <c r="AH159" s="124">
        <f t="shared" si="144"/>
        <v>1</v>
      </c>
      <c r="AI159" s="124">
        <f t="shared" si="145"/>
        <v>1</v>
      </c>
      <c r="AJ159" s="124">
        <f t="shared" si="146"/>
        <v>0</v>
      </c>
      <c r="AK159" s="124">
        <f t="shared" si="147"/>
        <v>0</v>
      </c>
      <c r="AL159" s="124">
        <f t="shared" si="148"/>
        <v>0</v>
      </c>
      <c r="AM159" s="129">
        <f t="shared" si="127"/>
        <v>0</v>
      </c>
      <c r="AN159" s="129">
        <f t="shared" si="128"/>
        <v>0</v>
      </c>
      <c r="AO159" s="81"/>
      <c r="AP159" s="124">
        <f t="shared" si="151"/>
        <v>0</v>
      </c>
      <c r="AQ159" s="124">
        <f t="shared" si="151"/>
        <v>0</v>
      </c>
      <c r="AR159" s="124">
        <f t="shared" si="151"/>
        <v>0</v>
      </c>
      <c r="AS159" s="124">
        <f t="shared" si="151"/>
        <v>0</v>
      </c>
      <c r="AT159" s="124">
        <f t="shared" si="151"/>
        <v>0</v>
      </c>
      <c r="AU159" s="124">
        <f t="shared" si="151"/>
        <v>0</v>
      </c>
      <c r="AV159" s="124">
        <f t="shared" si="151"/>
        <v>0</v>
      </c>
      <c r="AW159" s="124">
        <f t="shared" si="151"/>
        <v>0</v>
      </c>
      <c r="AX159" s="124">
        <f t="shared" si="151"/>
        <v>0</v>
      </c>
      <c r="AY159" s="124">
        <f t="shared" si="151"/>
        <v>0</v>
      </c>
      <c r="AZ159" s="124">
        <f t="shared" si="129"/>
        <v>0</v>
      </c>
      <c r="BA159" s="81"/>
      <c r="BB159" s="50"/>
      <c r="BC159" s="50"/>
      <c r="BD159" s="50"/>
      <c r="BE159" s="50"/>
      <c r="BF159" s="50"/>
      <c r="BG159" s="50"/>
      <c r="BH159" s="50"/>
      <c r="BI159" s="50"/>
      <c r="BJ159" s="50"/>
      <c r="BK159" s="50"/>
      <c r="BL159" s="50"/>
    </row>
    <row r="160" spans="1:64" s="1" customFormat="1" ht="18" customHeight="1" x14ac:dyDescent="0.25">
      <c r="A160" s="62">
        <f t="shared" si="149"/>
        <v>143</v>
      </c>
      <c r="B160" s="41"/>
      <c r="C160" s="33"/>
      <c r="D160" s="34"/>
      <c r="E160" s="13"/>
      <c r="F160" s="38"/>
      <c r="G160" s="13"/>
      <c r="H160" s="13"/>
      <c r="I160" s="29" t="str">
        <f t="shared" si="130"/>
        <v/>
      </c>
      <c r="J160" s="47" t="str">
        <f t="shared" si="131"/>
        <v/>
      </c>
      <c r="K160" s="48" t="str">
        <f t="shared" si="132"/>
        <v/>
      </c>
      <c r="L160" s="124">
        <f t="shared" si="133"/>
        <v>0</v>
      </c>
      <c r="M160" s="124">
        <f t="shared" si="134"/>
        <v>0</v>
      </c>
      <c r="N160" s="124">
        <f t="shared" si="116"/>
        <v>0</v>
      </c>
      <c r="O160" s="124">
        <f t="shared" si="117"/>
        <v>0</v>
      </c>
      <c r="P160" s="124">
        <f t="shared" si="118"/>
        <v>0</v>
      </c>
      <c r="Q160" s="124">
        <f t="shared" si="135"/>
        <v>-1</v>
      </c>
      <c r="R160" s="124">
        <f t="shared" si="119"/>
        <v>0</v>
      </c>
      <c r="S160" s="124">
        <f t="shared" si="120"/>
        <v>0</v>
      </c>
      <c r="T160" s="124">
        <f t="shared" si="121"/>
        <v>0</v>
      </c>
      <c r="U160" s="124">
        <f t="shared" si="122"/>
        <v>0</v>
      </c>
      <c r="V160" s="125">
        <f t="shared" si="136"/>
        <v>118.75277777777778</v>
      </c>
      <c r="W160" s="125">
        <f t="shared" si="137"/>
        <v>117.33611111111111</v>
      </c>
      <c r="X160" s="126">
        <f t="shared" si="138"/>
        <v>1</v>
      </c>
      <c r="Y160" s="127">
        <f t="shared" si="123"/>
        <v>43101</v>
      </c>
      <c r="Z160" s="127">
        <f t="shared" si="124"/>
        <v>43101</v>
      </c>
      <c r="AA160" s="124">
        <f t="shared" si="139"/>
        <v>1</v>
      </c>
      <c r="AB160" s="128">
        <f t="shared" si="140"/>
        <v>43131</v>
      </c>
      <c r="AC160" s="124">
        <f t="shared" si="141"/>
        <v>1</v>
      </c>
      <c r="AD160" s="124">
        <f t="shared" si="142"/>
        <v>1</v>
      </c>
      <c r="AE160" s="127">
        <f t="shared" si="125"/>
        <v>0</v>
      </c>
      <c r="AF160" s="127">
        <f t="shared" si="126"/>
        <v>0</v>
      </c>
      <c r="AG160" s="124">
        <f t="shared" si="143"/>
        <v>1</v>
      </c>
      <c r="AH160" s="124">
        <f t="shared" si="144"/>
        <v>1</v>
      </c>
      <c r="AI160" s="124">
        <f t="shared" si="145"/>
        <v>1</v>
      </c>
      <c r="AJ160" s="124">
        <f t="shared" si="146"/>
        <v>0</v>
      </c>
      <c r="AK160" s="124">
        <f t="shared" si="147"/>
        <v>0</v>
      </c>
      <c r="AL160" s="124">
        <f t="shared" si="148"/>
        <v>0</v>
      </c>
      <c r="AM160" s="129">
        <f t="shared" si="127"/>
        <v>0</v>
      </c>
      <c r="AN160" s="129">
        <f t="shared" si="128"/>
        <v>0</v>
      </c>
      <c r="AO160" s="81"/>
      <c r="AP160" s="124">
        <f t="shared" si="151"/>
        <v>0</v>
      </c>
      <c r="AQ160" s="124">
        <f t="shared" si="151"/>
        <v>0</v>
      </c>
      <c r="AR160" s="124">
        <f t="shared" si="151"/>
        <v>0</v>
      </c>
      <c r="AS160" s="124">
        <f t="shared" si="151"/>
        <v>0</v>
      </c>
      <c r="AT160" s="124">
        <f t="shared" si="151"/>
        <v>0</v>
      </c>
      <c r="AU160" s="124">
        <f t="shared" si="151"/>
        <v>0</v>
      </c>
      <c r="AV160" s="124">
        <f t="shared" si="151"/>
        <v>0</v>
      </c>
      <c r="AW160" s="124">
        <f t="shared" si="151"/>
        <v>0</v>
      </c>
      <c r="AX160" s="124">
        <f t="shared" si="151"/>
        <v>0</v>
      </c>
      <c r="AY160" s="124">
        <f t="shared" si="151"/>
        <v>0</v>
      </c>
      <c r="AZ160" s="124">
        <f t="shared" si="129"/>
        <v>0</v>
      </c>
      <c r="BA160" s="81"/>
      <c r="BB160" s="50"/>
      <c r="BC160" s="50"/>
      <c r="BD160" s="50"/>
      <c r="BE160" s="50"/>
      <c r="BF160" s="50"/>
      <c r="BG160" s="50"/>
      <c r="BH160" s="50"/>
      <c r="BI160" s="50"/>
      <c r="BJ160" s="50"/>
      <c r="BK160" s="50"/>
      <c r="BL160" s="50"/>
    </row>
    <row r="161" spans="1:64" s="1" customFormat="1" ht="18" customHeight="1" x14ac:dyDescent="0.25">
      <c r="A161" s="62">
        <f t="shared" si="149"/>
        <v>144</v>
      </c>
      <c r="B161" s="41"/>
      <c r="C161" s="33"/>
      <c r="D161" s="34"/>
      <c r="E161" s="13"/>
      <c r="F161" s="38"/>
      <c r="G161" s="13"/>
      <c r="H161" s="13"/>
      <c r="I161" s="29" t="str">
        <f t="shared" si="130"/>
        <v/>
      </c>
      <c r="J161" s="47" t="str">
        <f t="shared" si="131"/>
        <v/>
      </c>
      <c r="K161" s="48" t="str">
        <f t="shared" si="132"/>
        <v/>
      </c>
      <c r="L161" s="124">
        <f t="shared" si="133"/>
        <v>0</v>
      </c>
      <c r="M161" s="124">
        <f t="shared" si="134"/>
        <v>0</v>
      </c>
      <c r="N161" s="124">
        <f t="shared" si="116"/>
        <v>0</v>
      </c>
      <c r="O161" s="124">
        <f t="shared" si="117"/>
        <v>0</v>
      </c>
      <c r="P161" s="124">
        <f t="shared" si="118"/>
        <v>0</v>
      </c>
      <c r="Q161" s="124">
        <f t="shared" si="135"/>
        <v>-1</v>
      </c>
      <c r="R161" s="124">
        <f t="shared" si="119"/>
        <v>0</v>
      </c>
      <c r="S161" s="124">
        <f t="shared" si="120"/>
        <v>0</v>
      </c>
      <c r="T161" s="124">
        <f t="shared" si="121"/>
        <v>0</v>
      </c>
      <c r="U161" s="124">
        <f t="shared" si="122"/>
        <v>0</v>
      </c>
      <c r="V161" s="125">
        <f t="shared" si="136"/>
        <v>118.75277777777778</v>
      </c>
      <c r="W161" s="125">
        <f t="shared" si="137"/>
        <v>117.33611111111111</v>
      </c>
      <c r="X161" s="126">
        <f t="shared" si="138"/>
        <v>1</v>
      </c>
      <c r="Y161" s="127">
        <f t="shared" si="123"/>
        <v>43101</v>
      </c>
      <c r="Z161" s="127">
        <f t="shared" si="124"/>
        <v>43101</v>
      </c>
      <c r="AA161" s="124">
        <f t="shared" si="139"/>
        <v>1</v>
      </c>
      <c r="AB161" s="128">
        <f t="shared" si="140"/>
        <v>43131</v>
      </c>
      <c r="AC161" s="124">
        <f t="shared" si="141"/>
        <v>1</v>
      </c>
      <c r="AD161" s="124">
        <f t="shared" si="142"/>
        <v>1</v>
      </c>
      <c r="AE161" s="127">
        <f t="shared" si="125"/>
        <v>0</v>
      </c>
      <c r="AF161" s="127">
        <f t="shared" si="126"/>
        <v>0</v>
      </c>
      <c r="AG161" s="124">
        <f t="shared" si="143"/>
        <v>1</v>
      </c>
      <c r="AH161" s="124">
        <f t="shared" si="144"/>
        <v>1</v>
      </c>
      <c r="AI161" s="124">
        <f t="shared" si="145"/>
        <v>1</v>
      </c>
      <c r="AJ161" s="124">
        <f t="shared" si="146"/>
        <v>0</v>
      </c>
      <c r="AK161" s="124">
        <f t="shared" si="147"/>
        <v>0</v>
      </c>
      <c r="AL161" s="124">
        <f t="shared" si="148"/>
        <v>0</v>
      </c>
      <c r="AM161" s="129">
        <f t="shared" si="127"/>
        <v>0</v>
      </c>
      <c r="AN161" s="129">
        <f t="shared" si="128"/>
        <v>0</v>
      </c>
      <c r="AO161" s="81"/>
      <c r="AP161" s="124">
        <f t="shared" si="151"/>
        <v>0</v>
      </c>
      <c r="AQ161" s="124">
        <f t="shared" si="151"/>
        <v>0</v>
      </c>
      <c r="AR161" s="124">
        <f t="shared" si="151"/>
        <v>0</v>
      </c>
      <c r="AS161" s="124">
        <f t="shared" si="151"/>
        <v>0</v>
      </c>
      <c r="AT161" s="124">
        <f t="shared" si="151"/>
        <v>0</v>
      </c>
      <c r="AU161" s="124">
        <f t="shared" si="151"/>
        <v>0</v>
      </c>
      <c r="AV161" s="124">
        <f t="shared" si="151"/>
        <v>0</v>
      </c>
      <c r="AW161" s="124">
        <f t="shared" si="151"/>
        <v>0</v>
      </c>
      <c r="AX161" s="124">
        <f t="shared" si="151"/>
        <v>0</v>
      </c>
      <c r="AY161" s="124">
        <f t="shared" si="151"/>
        <v>0</v>
      </c>
      <c r="AZ161" s="124">
        <f t="shared" si="129"/>
        <v>0</v>
      </c>
      <c r="BA161" s="81"/>
      <c r="BB161" s="50"/>
      <c r="BC161" s="50"/>
      <c r="BD161" s="50"/>
      <c r="BE161" s="50"/>
      <c r="BF161" s="50"/>
      <c r="BG161" s="50"/>
      <c r="BH161" s="50"/>
      <c r="BI161" s="50"/>
      <c r="BJ161" s="50"/>
      <c r="BK161" s="50"/>
      <c r="BL161" s="50"/>
    </row>
    <row r="162" spans="1:64" s="1" customFormat="1" ht="18" customHeight="1" x14ac:dyDescent="0.25">
      <c r="A162" s="62">
        <f t="shared" si="149"/>
        <v>145</v>
      </c>
      <c r="B162" s="41"/>
      <c r="C162" s="33"/>
      <c r="D162" s="34"/>
      <c r="E162" s="13"/>
      <c r="F162" s="38"/>
      <c r="G162" s="13"/>
      <c r="H162" s="13"/>
      <c r="I162" s="29" t="str">
        <f t="shared" si="130"/>
        <v/>
      </c>
      <c r="J162" s="47" t="str">
        <f t="shared" si="131"/>
        <v/>
      </c>
      <c r="K162" s="48" t="str">
        <f t="shared" si="132"/>
        <v/>
      </c>
      <c r="L162" s="124">
        <f t="shared" si="133"/>
        <v>0</v>
      </c>
      <c r="M162" s="124">
        <f t="shared" si="134"/>
        <v>0</v>
      </c>
      <c r="N162" s="124">
        <f t="shared" si="116"/>
        <v>0</v>
      </c>
      <c r="O162" s="124">
        <f t="shared" si="117"/>
        <v>0</v>
      </c>
      <c r="P162" s="124">
        <f t="shared" si="118"/>
        <v>0</v>
      </c>
      <c r="Q162" s="124">
        <f t="shared" si="135"/>
        <v>-1</v>
      </c>
      <c r="R162" s="124">
        <f t="shared" si="119"/>
        <v>0</v>
      </c>
      <c r="S162" s="124">
        <f t="shared" si="120"/>
        <v>0</v>
      </c>
      <c r="T162" s="124">
        <f t="shared" si="121"/>
        <v>0</v>
      </c>
      <c r="U162" s="124">
        <f t="shared" si="122"/>
        <v>0</v>
      </c>
      <c r="V162" s="125">
        <f t="shared" si="136"/>
        <v>118.75277777777778</v>
      </c>
      <c r="W162" s="125">
        <f t="shared" si="137"/>
        <v>117.33611111111111</v>
      </c>
      <c r="X162" s="126">
        <f t="shared" si="138"/>
        <v>1</v>
      </c>
      <c r="Y162" s="127">
        <f t="shared" si="123"/>
        <v>43101</v>
      </c>
      <c r="Z162" s="127">
        <f t="shared" si="124"/>
        <v>43101</v>
      </c>
      <c r="AA162" s="124">
        <f t="shared" si="139"/>
        <v>1</v>
      </c>
      <c r="AB162" s="128">
        <f t="shared" si="140"/>
        <v>43131</v>
      </c>
      <c r="AC162" s="124">
        <f t="shared" si="141"/>
        <v>1</v>
      </c>
      <c r="AD162" s="124">
        <f t="shared" si="142"/>
        <v>1</v>
      </c>
      <c r="AE162" s="127">
        <f t="shared" si="125"/>
        <v>0</v>
      </c>
      <c r="AF162" s="127">
        <f t="shared" si="126"/>
        <v>0</v>
      </c>
      <c r="AG162" s="124">
        <f t="shared" si="143"/>
        <v>1</v>
      </c>
      <c r="AH162" s="124">
        <f t="shared" si="144"/>
        <v>1</v>
      </c>
      <c r="AI162" s="124">
        <f t="shared" si="145"/>
        <v>1</v>
      </c>
      <c r="AJ162" s="124">
        <f t="shared" si="146"/>
        <v>0</v>
      </c>
      <c r="AK162" s="124">
        <f t="shared" si="147"/>
        <v>0</v>
      </c>
      <c r="AL162" s="124">
        <f t="shared" si="148"/>
        <v>0</v>
      </c>
      <c r="AM162" s="129">
        <f t="shared" si="127"/>
        <v>0</v>
      </c>
      <c r="AN162" s="129">
        <f t="shared" si="128"/>
        <v>0</v>
      </c>
      <c r="AO162" s="81"/>
      <c r="AP162" s="124">
        <f t="shared" si="151"/>
        <v>0</v>
      </c>
      <c r="AQ162" s="124">
        <f t="shared" si="151"/>
        <v>0</v>
      </c>
      <c r="AR162" s="124">
        <f t="shared" si="151"/>
        <v>0</v>
      </c>
      <c r="AS162" s="124">
        <f t="shared" si="151"/>
        <v>0</v>
      </c>
      <c r="AT162" s="124">
        <f t="shared" si="151"/>
        <v>0</v>
      </c>
      <c r="AU162" s="124">
        <f t="shared" si="151"/>
        <v>0</v>
      </c>
      <c r="AV162" s="124">
        <f t="shared" si="151"/>
        <v>0</v>
      </c>
      <c r="AW162" s="124">
        <f t="shared" si="151"/>
        <v>0</v>
      </c>
      <c r="AX162" s="124">
        <f t="shared" si="151"/>
        <v>0</v>
      </c>
      <c r="AY162" s="124">
        <f t="shared" si="151"/>
        <v>0</v>
      </c>
      <c r="AZ162" s="124">
        <f t="shared" si="129"/>
        <v>0</v>
      </c>
      <c r="BA162" s="81"/>
      <c r="BB162" s="50"/>
      <c r="BC162" s="50"/>
      <c r="BD162" s="50"/>
      <c r="BE162" s="50"/>
      <c r="BF162" s="50"/>
      <c r="BG162" s="50"/>
      <c r="BH162" s="50"/>
      <c r="BI162" s="50"/>
      <c r="BJ162" s="50"/>
      <c r="BK162" s="50"/>
      <c r="BL162" s="50"/>
    </row>
    <row r="163" spans="1:64" s="1" customFormat="1" ht="18" customHeight="1" x14ac:dyDescent="0.25">
      <c r="A163" s="62">
        <f t="shared" si="149"/>
        <v>146</v>
      </c>
      <c r="B163" s="41"/>
      <c r="C163" s="33"/>
      <c r="D163" s="34"/>
      <c r="E163" s="13"/>
      <c r="F163" s="38"/>
      <c r="G163" s="13"/>
      <c r="H163" s="13"/>
      <c r="I163" s="29" t="str">
        <f t="shared" si="130"/>
        <v/>
      </c>
      <c r="J163" s="47" t="str">
        <f t="shared" si="131"/>
        <v/>
      </c>
      <c r="K163" s="48" t="str">
        <f t="shared" si="132"/>
        <v/>
      </c>
      <c r="L163" s="124">
        <f t="shared" si="133"/>
        <v>0</v>
      </c>
      <c r="M163" s="124">
        <f t="shared" si="134"/>
        <v>0</v>
      </c>
      <c r="N163" s="124">
        <f t="shared" si="116"/>
        <v>0</v>
      </c>
      <c r="O163" s="124">
        <f t="shared" si="117"/>
        <v>0</v>
      </c>
      <c r="P163" s="124">
        <f t="shared" si="118"/>
        <v>0</v>
      </c>
      <c r="Q163" s="124">
        <f t="shared" si="135"/>
        <v>-1</v>
      </c>
      <c r="R163" s="124">
        <f t="shared" si="119"/>
        <v>0</v>
      </c>
      <c r="S163" s="124">
        <f t="shared" si="120"/>
        <v>0</v>
      </c>
      <c r="T163" s="124">
        <f t="shared" si="121"/>
        <v>0</v>
      </c>
      <c r="U163" s="124">
        <f t="shared" si="122"/>
        <v>0</v>
      </c>
      <c r="V163" s="125">
        <f t="shared" si="136"/>
        <v>118.75277777777778</v>
      </c>
      <c r="W163" s="125">
        <f t="shared" si="137"/>
        <v>117.33611111111111</v>
      </c>
      <c r="X163" s="126">
        <f t="shared" si="138"/>
        <v>1</v>
      </c>
      <c r="Y163" s="127">
        <f t="shared" si="123"/>
        <v>43101</v>
      </c>
      <c r="Z163" s="127">
        <f t="shared" si="124"/>
        <v>43101</v>
      </c>
      <c r="AA163" s="124">
        <f t="shared" si="139"/>
        <v>1</v>
      </c>
      <c r="AB163" s="128">
        <f t="shared" si="140"/>
        <v>43131</v>
      </c>
      <c r="AC163" s="124">
        <f t="shared" si="141"/>
        <v>1</v>
      </c>
      <c r="AD163" s="124">
        <f t="shared" si="142"/>
        <v>1</v>
      </c>
      <c r="AE163" s="127">
        <f t="shared" si="125"/>
        <v>0</v>
      </c>
      <c r="AF163" s="127">
        <f t="shared" si="126"/>
        <v>0</v>
      </c>
      <c r="AG163" s="124">
        <f t="shared" si="143"/>
        <v>1</v>
      </c>
      <c r="AH163" s="124">
        <f t="shared" si="144"/>
        <v>1</v>
      </c>
      <c r="AI163" s="124">
        <f t="shared" si="145"/>
        <v>1</v>
      </c>
      <c r="AJ163" s="124">
        <f t="shared" si="146"/>
        <v>0</v>
      </c>
      <c r="AK163" s="124">
        <f t="shared" si="147"/>
        <v>0</v>
      </c>
      <c r="AL163" s="124">
        <f t="shared" si="148"/>
        <v>0</v>
      </c>
      <c r="AM163" s="129">
        <f t="shared" si="127"/>
        <v>0</v>
      </c>
      <c r="AN163" s="129">
        <f t="shared" si="128"/>
        <v>0</v>
      </c>
      <c r="AO163" s="81"/>
      <c r="AP163" s="124">
        <f t="shared" si="151"/>
        <v>0</v>
      </c>
      <c r="AQ163" s="124">
        <f t="shared" si="151"/>
        <v>0</v>
      </c>
      <c r="AR163" s="124">
        <f t="shared" si="151"/>
        <v>0</v>
      </c>
      <c r="AS163" s="124">
        <f t="shared" si="151"/>
        <v>0</v>
      </c>
      <c r="AT163" s="124">
        <f t="shared" si="151"/>
        <v>0</v>
      </c>
      <c r="AU163" s="124">
        <f t="shared" si="151"/>
        <v>0</v>
      </c>
      <c r="AV163" s="124">
        <f t="shared" si="151"/>
        <v>0</v>
      </c>
      <c r="AW163" s="124">
        <f t="shared" si="151"/>
        <v>0</v>
      </c>
      <c r="AX163" s="124">
        <f t="shared" si="151"/>
        <v>0</v>
      </c>
      <c r="AY163" s="124">
        <f t="shared" si="151"/>
        <v>0</v>
      </c>
      <c r="AZ163" s="124">
        <f t="shared" si="129"/>
        <v>0</v>
      </c>
      <c r="BA163" s="81"/>
      <c r="BB163" s="50"/>
      <c r="BC163" s="50"/>
      <c r="BD163" s="50"/>
      <c r="BE163" s="50"/>
      <c r="BF163" s="50"/>
      <c r="BG163" s="50"/>
      <c r="BH163" s="50"/>
      <c r="BI163" s="50"/>
      <c r="BJ163" s="50"/>
      <c r="BK163" s="50"/>
      <c r="BL163" s="50"/>
    </row>
    <row r="164" spans="1:64" s="1" customFormat="1" ht="18" customHeight="1" x14ac:dyDescent="0.25">
      <c r="A164" s="62">
        <f t="shared" si="149"/>
        <v>147</v>
      </c>
      <c r="B164" s="41"/>
      <c r="C164" s="33"/>
      <c r="D164" s="34"/>
      <c r="E164" s="13"/>
      <c r="F164" s="38"/>
      <c r="G164" s="13"/>
      <c r="H164" s="13"/>
      <c r="I164" s="29" t="str">
        <f t="shared" si="130"/>
        <v/>
      </c>
      <c r="J164" s="47" t="str">
        <f t="shared" si="131"/>
        <v/>
      </c>
      <c r="K164" s="48" t="str">
        <f t="shared" si="132"/>
        <v/>
      </c>
      <c r="L164" s="124">
        <f t="shared" si="133"/>
        <v>0</v>
      </c>
      <c r="M164" s="124">
        <f t="shared" si="134"/>
        <v>0</v>
      </c>
      <c r="N164" s="124">
        <f t="shared" si="116"/>
        <v>0</v>
      </c>
      <c r="O164" s="124">
        <f t="shared" si="117"/>
        <v>0</v>
      </c>
      <c r="P164" s="124">
        <f t="shared" si="118"/>
        <v>0</v>
      </c>
      <c r="Q164" s="124">
        <f t="shared" si="135"/>
        <v>-1</v>
      </c>
      <c r="R164" s="124">
        <f t="shared" si="119"/>
        <v>0</v>
      </c>
      <c r="S164" s="124">
        <f t="shared" si="120"/>
        <v>0</v>
      </c>
      <c r="T164" s="124">
        <f t="shared" si="121"/>
        <v>0</v>
      </c>
      <c r="U164" s="124">
        <f t="shared" si="122"/>
        <v>0</v>
      </c>
      <c r="V164" s="125">
        <f t="shared" si="136"/>
        <v>118.75277777777778</v>
      </c>
      <c r="W164" s="125">
        <f t="shared" si="137"/>
        <v>117.33611111111111</v>
      </c>
      <c r="X164" s="126">
        <f t="shared" si="138"/>
        <v>1</v>
      </c>
      <c r="Y164" s="127">
        <f t="shared" si="123"/>
        <v>43101</v>
      </c>
      <c r="Z164" s="127">
        <f t="shared" si="124"/>
        <v>43101</v>
      </c>
      <c r="AA164" s="124">
        <f t="shared" si="139"/>
        <v>1</v>
      </c>
      <c r="AB164" s="128">
        <f t="shared" si="140"/>
        <v>43131</v>
      </c>
      <c r="AC164" s="124">
        <f t="shared" si="141"/>
        <v>1</v>
      </c>
      <c r="AD164" s="124">
        <f t="shared" si="142"/>
        <v>1</v>
      </c>
      <c r="AE164" s="127">
        <f t="shared" si="125"/>
        <v>0</v>
      </c>
      <c r="AF164" s="127">
        <f t="shared" si="126"/>
        <v>0</v>
      </c>
      <c r="AG164" s="124">
        <f t="shared" si="143"/>
        <v>1</v>
      </c>
      <c r="AH164" s="124">
        <f t="shared" si="144"/>
        <v>1</v>
      </c>
      <c r="AI164" s="124">
        <f t="shared" si="145"/>
        <v>1</v>
      </c>
      <c r="AJ164" s="124">
        <f t="shared" si="146"/>
        <v>0</v>
      </c>
      <c r="AK164" s="124">
        <f t="shared" si="147"/>
        <v>0</v>
      </c>
      <c r="AL164" s="124">
        <f t="shared" si="148"/>
        <v>0</v>
      </c>
      <c r="AM164" s="129">
        <f t="shared" si="127"/>
        <v>0</v>
      </c>
      <c r="AN164" s="129">
        <f t="shared" si="128"/>
        <v>0</v>
      </c>
      <c r="AO164" s="81"/>
      <c r="AP164" s="124">
        <f t="shared" si="151"/>
        <v>0</v>
      </c>
      <c r="AQ164" s="124">
        <f t="shared" si="151"/>
        <v>0</v>
      </c>
      <c r="AR164" s="124">
        <f t="shared" si="151"/>
        <v>0</v>
      </c>
      <c r="AS164" s="124">
        <f t="shared" si="151"/>
        <v>0</v>
      </c>
      <c r="AT164" s="124">
        <f t="shared" si="151"/>
        <v>0</v>
      </c>
      <c r="AU164" s="124">
        <f t="shared" si="151"/>
        <v>0</v>
      </c>
      <c r="AV164" s="124">
        <f t="shared" si="151"/>
        <v>0</v>
      </c>
      <c r="AW164" s="124">
        <f t="shared" si="151"/>
        <v>0</v>
      </c>
      <c r="AX164" s="124">
        <f t="shared" si="151"/>
        <v>0</v>
      </c>
      <c r="AY164" s="124">
        <f t="shared" si="151"/>
        <v>0</v>
      </c>
      <c r="AZ164" s="124">
        <f t="shared" si="129"/>
        <v>0</v>
      </c>
      <c r="BA164" s="81"/>
      <c r="BB164" s="50"/>
      <c r="BC164" s="50"/>
      <c r="BD164" s="50"/>
      <c r="BE164" s="50"/>
      <c r="BF164" s="50"/>
      <c r="BG164" s="50"/>
      <c r="BH164" s="50"/>
      <c r="BI164" s="50"/>
      <c r="BJ164" s="50"/>
      <c r="BK164" s="50"/>
      <c r="BL164" s="50"/>
    </row>
    <row r="165" spans="1:64" s="1" customFormat="1" ht="18" customHeight="1" x14ac:dyDescent="0.25">
      <c r="A165" s="62">
        <f t="shared" si="149"/>
        <v>148</v>
      </c>
      <c r="B165" s="41"/>
      <c r="C165" s="33"/>
      <c r="D165" s="34"/>
      <c r="E165" s="13"/>
      <c r="F165" s="38"/>
      <c r="G165" s="13"/>
      <c r="H165" s="13"/>
      <c r="I165" s="29" t="str">
        <f t="shared" si="130"/>
        <v/>
      </c>
      <c r="J165" s="47" t="str">
        <f t="shared" si="131"/>
        <v/>
      </c>
      <c r="K165" s="48" t="str">
        <f t="shared" si="132"/>
        <v/>
      </c>
      <c r="L165" s="124">
        <f t="shared" si="133"/>
        <v>0</v>
      </c>
      <c r="M165" s="124">
        <f t="shared" si="134"/>
        <v>0</v>
      </c>
      <c r="N165" s="124">
        <f t="shared" si="116"/>
        <v>0</v>
      </c>
      <c r="O165" s="124">
        <f t="shared" si="117"/>
        <v>0</v>
      </c>
      <c r="P165" s="124">
        <f t="shared" si="118"/>
        <v>0</v>
      </c>
      <c r="Q165" s="124">
        <f t="shared" si="135"/>
        <v>-1</v>
      </c>
      <c r="R165" s="124">
        <f t="shared" si="119"/>
        <v>0</v>
      </c>
      <c r="S165" s="124">
        <f t="shared" si="120"/>
        <v>0</v>
      </c>
      <c r="T165" s="124">
        <f t="shared" si="121"/>
        <v>0</v>
      </c>
      <c r="U165" s="124">
        <f t="shared" si="122"/>
        <v>0</v>
      </c>
      <c r="V165" s="125">
        <f t="shared" si="136"/>
        <v>118.75277777777778</v>
      </c>
      <c r="W165" s="125">
        <f t="shared" si="137"/>
        <v>117.33611111111111</v>
      </c>
      <c r="X165" s="126">
        <f t="shared" si="138"/>
        <v>1</v>
      </c>
      <c r="Y165" s="127">
        <f t="shared" si="123"/>
        <v>43101</v>
      </c>
      <c r="Z165" s="127">
        <f t="shared" si="124"/>
        <v>43101</v>
      </c>
      <c r="AA165" s="124">
        <f t="shared" si="139"/>
        <v>1</v>
      </c>
      <c r="AB165" s="128">
        <f t="shared" si="140"/>
        <v>43131</v>
      </c>
      <c r="AC165" s="124">
        <f t="shared" si="141"/>
        <v>1</v>
      </c>
      <c r="AD165" s="124">
        <f t="shared" si="142"/>
        <v>1</v>
      </c>
      <c r="AE165" s="127">
        <f t="shared" si="125"/>
        <v>0</v>
      </c>
      <c r="AF165" s="127">
        <f t="shared" si="126"/>
        <v>0</v>
      </c>
      <c r="AG165" s="124">
        <f t="shared" si="143"/>
        <v>1</v>
      </c>
      <c r="AH165" s="124">
        <f t="shared" si="144"/>
        <v>1</v>
      </c>
      <c r="AI165" s="124">
        <f t="shared" si="145"/>
        <v>1</v>
      </c>
      <c r="AJ165" s="124">
        <f t="shared" si="146"/>
        <v>0</v>
      </c>
      <c r="AK165" s="124">
        <f t="shared" si="147"/>
        <v>0</v>
      </c>
      <c r="AL165" s="124">
        <f t="shared" si="148"/>
        <v>0</v>
      </c>
      <c r="AM165" s="129">
        <f t="shared" si="127"/>
        <v>0</v>
      </c>
      <c r="AN165" s="129">
        <f t="shared" si="128"/>
        <v>0</v>
      </c>
      <c r="AO165" s="81"/>
      <c r="AP165" s="124">
        <f t="shared" si="151"/>
        <v>0</v>
      </c>
      <c r="AQ165" s="124">
        <f t="shared" si="151"/>
        <v>0</v>
      </c>
      <c r="AR165" s="124">
        <f t="shared" si="151"/>
        <v>0</v>
      </c>
      <c r="AS165" s="124">
        <f t="shared" si="151"/>
        <v>0</v>
      </c>
      <c r="AT165" s="124">
        <f t="shared" si="151"/>
        <v>0</v>
      </c>
      <c r="AU165" s="124">
        <f t="shared" si="151"/>
        <v>0</v>
      </c>
      <c r="AV165" s="124">
        <f t="shared" si="151"/>
        <v>0</v>
      </c>
      <c r="AW165" s="124">
        <f t="shared" si="151"/>
        <v>0</v>
      </c>
      <c r="AX165" s="124">
        <f t="shared" si="151"/>
        <v>0</v>
      </c>
      <c r="AY165" s="124">
        <f t="shared" si="151"/>
        <v>0</v>
      </c>
      <c r="AZ165" s="124">
        <f t="shared" si="129"/>
        <v>0</v>
      </c>
      <c r="BA165" s="81"/>
      <c r="BB165" s="50"/>
      <c r="BC165" s="50"/>
      <c r="BD165" s="50"/>
      <c r="BE165" s="50"/>
      <c r="BF165" s="50"/>
      <c r="BG165" s="50"/>
      <c r="BH165" s="50"/>
      <c r="BI165" s="50"/>
      <c r="BJ165" s="50"/>
      <c r="BK165" s="50"/>
      <c r="BL165" s="50"/>
    </row>
    <row r="166" spans="1:64" s="1" customFormat="1" ht="18" customHeight="1" x14ac:dyDescent="0.25">
      <c r="A166" s="62">
        <f t="shared" si="149"/>
        <v>149</v>
      </c>
      <c r="B166" s="41"/>
      <c r="C166" s="33"/>
      <c r="D166" s="34"/>
      <c r="E166" s="13"/>
      <c r="F166" s="38"/>
      <c r="G166" s="13"/>
      <c r="H166" s="13"/>
      <c r="I166" s="29" t="str">
        <f t="shared" si="130"/>
        <v/>
      </c>
      <c r="J166" s="47" t="str">
        <f t="shared" si="131"/>
        <v/>
      </c>
      <c r="K166" s="48" t="str">
        <f t="shared" si="132"/>
        <v/>
      </c>
      <c r="L166" s="124">
        <f t="shared" si="133"/>
        <v>0</v>
      </c>
      <c r="M166" s="124">
        <f t="shared" si="134"/>
        <v>0</v>
      </c>
      <c r="N166" s="124">
        <f t="shared" si="116"/>
        <v>0</v>
      </c>
      <c r="O166" s="124">
        <f t="shared" si="117"/>
        <v>0</v>
      </c>
      <c r="P166" s="124">
        <f t="shared" si="118"/>
        <v>0</v>
      </c>
      <c r="Q166" s="124">
        <f t="shared" si="135"/>
        <v>-1</v>
      </c>
      <c r="R166" s="124">
        <f t="shared" si="119"/>
        <v>0</v>
      </c>
      <c r="S166" s="124">
        <f t="shared" si="120"/>
        <v>0</v>
      </c>
      <c r="T166" s="124">
        <f t="shared" si="121"/>
        <v>0</v>
      </c>
      <c r="U166" s="124">
        <f t="shared" si="122"/>
        <v>0</v>
      </c>
      <c r="V166" s="125">
        <f t="shared" si="136"/>
        <v>118.75277777777778</v>
      </c>
      <c r="W166" s="125">
        <f t="shared" si="137"/>
        <v>117.33611111111111</v>
      </c>
      <c r="X166" s="126">
        <f t="shared" si="138"/>
        <v>1</v>
      </c>
      <c r="Y166" s="127">
        <f t="shared" si="123"/>
        <v>43101</v>
      </c>
      <c r="Z166" s="127">
        <f t="shared" si="124"/>
        <v>43101</v>
      </c>
      <c r="AA166" s="124">
        <f t="shared" ref="AA166:AA214" si="152">MONTH(Z166)</f>
        <v>1</v>
      </c>
      <c r="AB166" s="128">
        <f t="shared" ref="AB166:AB214" si="153">IF(AA166=12,DATE($A$10,12,31),DATE($A$10,AA166+1,1)-1)</f>
        <v>43131</v>
      </c>
      <c r="AC166" s="124">
        <f t="shared" si="141"/>
        <v>1</v>
      </c>
      <c r="AD166" s="124">
        <f t="shared" si="142"/>
        <v>1</v>
      </c>
      <c r="AE166" s="127">
        <f t="shared" si="125"/>
        <v>0</v>
      </c>
      <c r="AF166" s="127">
        <f t="shared" si="126"/>
        <v>0</v>
      </c>
      <c r="AG166" s="124">
        <f t="shared" ref="AG166:AG214" si="154">MONTH(AF166)</f>
        <v>1</v>
      </c>
      <c r="AH166" s="124">
        <f t="shared" si="144"/>
        <v>1</v>
      </c>
      <c r="AI166" s="124">
        <f t="shared" si="145"/>
        <v>1</v>
      </c>
      <c r="AJ166" s="124">
        <f t="shared" si="146"/>
        <v>0</v>
      </c>
      <c r="AK166" s="124">
        <f t="shared" si="147"/>
        <v>0</v>
      </c>
      <c r="AL166" s="124">
        <f t="shared" ref="AL166:AL214" si="155">IF(AD166&gt;AI166,0,IF(AND(AD166&lt;7,AI166&gt;8),AK166-2,AK166))</f>
        <v>0</v>
      </c>
      <c r="AM166" s="129">
        <f t="shared" si="127"/>
        <v>0</v>
      </c>
      <c r="AN166" s="129">
        <f t="shared" si="128"/>
        <v>0</v>
      </c>
      <c r="AO166" s="81"/>
      <c r="AP166" s="124">
        <f t="shared" si="151"/>
        <v>0</v>
      </c>
      <c r="AQ166" s="124">
        <f t="shared" si="151"/>
        <v>0</v>
      </c>
      <c r="AR166" s="124">
        <f t="shared" si="151"/>
        <v>0</v>
      </c>
      <c r="AS166" s="124">
        <f t="shared" si="151"/>
        <v>0</v>
      </c>
      <c r="AT166" s="124">
        <f t="shared" si="151"/>
        <v>0</v>
      </c>
      <c r="AU166" s="124">
        <f t="shared" si="151"/>
        <v>0</v>
      </c>
      <c r="AV166" s="124">
        <f t="shared" si="151"/>
        <v>0</v>
      </c>
      <c r="AW166" s="124">
        <f t="shared" si="151"/>
        <v>0</v>
      </c>
      <c r="AX166" s="124">
        <f t="shared" si="151"/>
        <v>0</v>
      </c>
      <c r="AY166" s="124">
        <f t="shared" si="151"/>
        <v>0</v>
      </c>
      <c r="AZ166" s="124">
        <f t="shared" si="129"/>
        <v>0</v>
      </c>
      <c r="BA166" s="81"/>
      <c r="BB166" s="50"/>
      <c r="BC166" s="50"/>
      <c r="BD166" s="50"/>
      <c r="BE166" s="50"/>
      <c r="BF166" s="50"/>
      <c r="BG166" s="50"/>
      <c r="BH166" s="50"/>
      <c r="BI166" s="50"/>
      <c r="BJ166" s="50"/>
      <c r="BK166" s="50"/>
      <c r="BL166" s="50"/>
    </row>
    <row r="167" spans="1:64" x14ac:dyDescent="0.25">
      <c r="A167" s="62">
        <f t="shared" si="149"/>
        <v>150</v>
      </c>
      <c r="B167" s="41"/>
      <c r="C167" s="33"/>
      <c r="D167" s="34"/>
      <c r="E167" s="13"/>
      <c r="F167" s="38"/>
      <c r="G167" s="13"/>
      <c r="H167" s="13"/>
      <c r="I167" s="29" t="str">
        <f t="shared" si="130"/>
        <v/>
      </c>
      <c r="J167" s="47" t="str">
        <f t="shared" si="131"/>
        <v/>
      </c>
      <c r="K167" s="48" t="str">
        <f t="shared" si="132"/>
        <v/>
      </c>
      <c r="L167" s="124">
        <f t="shared" si="133"/>
        <v>0</v>
      </c>
      <c r="M167" s="124">
        <f t="shared" si="134"/>
        <v>0</v>
      </c>
      <c r="N167" s="124">
        <f t="shared" si="116"/>
        <v>0</v>
      </c>
      <c r="O167" s="124">
        <f t="shared" si="117"/>
        <v>0</v>
      </c>
      <c r="P167" s="124">
        <f t="shared" si="118"/>
        <v>0</v>
      </c>
      <c r="Q167" s="124">
        <f t="shared" si="135"/>
        <v>-1</v>
      </c>
      <c r="R167" s="124">
        <f t="shared" si="119"/>
        <v>0</v>
      </c>
      <c r="S167" s="124">
        <f t="shared" si="120"/>
        <v>0</v>
      </c>
      <c r="T167" s="124">
        <f t="shared" si="121"/>
        <v>0</v>
      </c>
      <c r="U167" s="124">
        <f t="shared" si="122"/>
        <v>0</v>
      </c>
      <c r="V167" s="125">
        <f t="shared" si="136"/>
        <v>118.75277777777778</v>
      </c>
      <c r="W167" s="125">
        <f t="shared" si="137"/>
        <v>117.33611111111111</v>
      </c>
      <c r="X167" s="126">
        <f t="shared" si="138"/>
        <v>1</v>
      </c>
      <c r="Y167" s="127">
        <f t="shared" si="123"/>
        <v>43101</v>
      </c>
      <c r="Z167" s="127">
        <f t="shared" si="124"/>
        <v>43101</v>
      </c>
      <c r="AA167" s="124">
        <f t="shared" si="152"/>
        <v>1</v>
      </c>
      <c r="AB167" s="128">
        <f t="shared" si="153"/>
        <v>43131</v>
      </c>
      <c r="AC167" s="124">
        <f t="shared" si="141"/>
        <v>1</v>
      </c>
      <c r="AD167" s="124">
        <f t="shared" si="142"/>
        <v>1</v>
      </c>
      <c r="AE167" s="127">
        <f t="shared" si="125"/>
        <v>0</v>
      </c>
      <c r="AF167" s="127">
        <f t="shared" si="126"/>
        <v>0</v>
      </c>
      <c r="AG167" s="124">
        <f t="shared" si="154"/>
        <v>1</v>
      </c>
      <c r="AH167" s="124">
        <f t="shared" si="144"/>
        <v>1</v>
      </c>
      <c r="AI167" s="124">
        <f t="shared" si="145"/>
        <v>1</v>
      </c>
      <c r="AJ167" s="124">
        <f t="shared" si="146"/>
        <v>0</v>
      </c>
      <c r="AK167" s="124">
        <f t="shared" si="147"/>
        <v>0</v>
      </c>
      <c r="AL167" s="124">
        <f t="shared" si="155"/>
        <v>0</v>
      </c>
      <c r="AM167" s="129">
        <f t="shared" si="127"/>
        <v>0</v>
      </c>
      <c r="AN167" s="129">
        <f t="shared" si="128"/>
        <v>0</v>
      </c>
      <c r="AP167" s="124">
        <f t="shared" si="151"/>
        <v>0</v>
      </c>
      <c r="AQ167" s="124">
        <f t="shared" si="151"/>
        <v>0</v>
      </c>
      <c r="AR167" s="124">
        <f t="shared" si="151"/>
        <v>0</v>
      </c>
      <c r="AS167" s="124">
        <f t="shared" si="151"/>
        <v>0</v>
      </c>
      <c r="AT167" s="124">
        <f t="shared" si="151"/>
        <v>0</v>
      </c>
      <c r="AU167" s="124">
        <f t="shared" si="151"/>
        <v>0</v>
      </c>
      <c r="AV167" s="124">
        <f t="shared" si="151"/>
        <v>0</v>
      </c>
      <c r="AW167" s="124">
        <f t="shared" si="151"/>
        <v>0</v>
      </c>
      <c r="AX167" s="124">
        <f t="shared" si="151"/>
        <v>0</v>
      </c>
      <c r="AY167" s="124">
        <f t="shared" si="151"/>
        <v>0</v>
      </c>
      <c r="AZ167" s="124">
        <f t="shared" si="129"/>
        <v>0</v>
      </c>
    </row>
    <row r="168" spans="1:64" x14ac:dyDescent="0.25">
      <c r="A168" s="62">
        <f t="shared" si="149"/>
        <v>151</v>
      </c>
      <c r="B168" s="41"/>
      <c r="C168" s="33"/>
      <c r="D168" s="34"/>
      <c r="E168" s="13"/>
      <c r="F168" s="38"/>
      <c r="G168" s="13"/>
      <c r="H168" s="13"/>
      <c r="I168" s="29" t="str">
        <f t="shared" si="130"/>
        <v/>
      </c>
      <c r="J168" s="47" t="str">
        <f t="shared" si="131"/>
        <v/>
      </c>
      <c r="K168" s="48" t="str">
        <f t="shared" si="132"/>
        <v/>
      </c>
      <c r="L168" s="124">
        <f t="shared" si="133"/>
        <v>0</v>
      </c>
      <c r="M168" s="124">
        <f t="shared" si="134"/>
        <v>0</v>
      </c>
      <c r="N168" s="124">
        <f t="shared" si="116"/>
        <v>0</v>
      </c>
      <c r="O168" s="124">
        <f t="shared" si="117"/>
        <v>0</v>
      </c>
      <c r="P168" s="124">
        <f t="shared" si="118"/>
        <v>0</v>
      </c>
      <c r="Q168" s="124">
        <f t="shared" si="135"/>
        <v>-1</v>
      </c>
      <c r="R168" s="124">
        <f t="shared" si="119"/>
        <v>0</v>
      </c>
      <c r="S168" s="124">
        <f t="shared" si="120"/>
        <v>0</v>
      </c>
      <c r="T168" s="124">
        <f t="shared" si="121"/>
        <v>0</v>
      </c>
      <c r="U168" s="124">
        <f t="shared" si="122"/>
        <v>0</v>
      </c>
      <c r="V168" s="125">
        <f t="shared" si="136"/>
        <v>118.75277777777778</v>
      </c>
      <c r="W168" s="125">
        <f t="shared" si="137"/>
        <v>117.33611111111111</v>
      </c>
      <c r="X168" s="126">
        <f t="shared" si="138"/>
        <v>1</v>
      </c>
      <c r="Y168" s="127">
        <f t="shared" si="123"/>
        <v>43101</v>
      </c>
      <c r="Z168" s="127">
        <f t="shared" si="124"/>
        <v>43101</v>
      </c>
      <c r="AA168" s="124">
        <f t="shared" si="152"/>
        <v>1</v>
      </c>
      <c r="AB168" s="128">
        <f t="shared" si="153"/>
        <v>43131</v>
      </c>
      <c r="AC168" s="124">
        <f t="shared" si="141"/>
        <v>1</v>
      </c>
      <c r="AD168" s="124">
        <f t="shared" si="142"/>
        <v>1</v>
      </c>
      <c r="AE168" s="127">
        <f t="shared" si="125"/>
        <v>0</v>
      </c>
      <c r="AF168" s="127">
        <f t="shared" si="126"/>
        <v>0</v>
      </c>
      <c r="AG168" s="124">
        <f t="shared" si="154"/>
        <v>1</v>
      </c>
      <c r="AH168" s="124">
        <f t="shared" si="144"/>
        <v>1</v>
      </c>
      <c r="AI168" s="124">
        <f t="shared" si="145"/>
        <v>1</v>
      </c>
      <c r="AJ168" s="124">
        <f t="shared" si="146"/>
        <v>0</v>
      </c>
      <c r="AK168" s="124">
        <f t="shared" si="147"/>
        <v>0</v>
      </c>
      <c r="AL168" s="124">
        <f t="shared" si="155"/>
        <v>0</v>
      </c>
      <c r="AM168" s="129">
        <f t="shared" si="127"/>
        <v>0</v>
      </c>
      <c r="AN168" s="129">
        <f t="shared" si="128"/>
        <v>0</v>
      </c>
      <c r="AP168" s="124">
        <f t="shared" ref="AP168:AY177" si="156">IF(AND(ISNUMBER($I168),$I168&gt;0,AP$17&gt;=$AD168,AP$17&lt;=$AI168),1,0)</f>
        <v>0</v>
      </c>
      <c r="AQ168" s="124">
        <f t="shared" si="156"/>
        <v>0</v>
      </c>
      <c r="AR168" s="124">
        <f t="shared" si="156"/>
        <v>0</v>
      </c>
      <c r="AS168" s="124">
        <f t="shared" si="156"/>
        <v>0</v>
      </c>
      <c r="AT168" s="124">
        <f t="shared" si="156"/>
        <v>0</v>
      </c>
      <c r="AU168" s="124">
        <f t="shared" si="156"/>
        <v>0</v>
      </c>
      <c r="AV168" s="124">
        <f t="shared" si="156"/>
        <v>0</v>
      </c>
      <c r="AW168" s="124">
        <f t="shared" si="156"/>
        <v>0</v>
      </c>
      <c r="AX168" s="124">
        <f t="shared" si="156"/>
        <v>0</v>
      </c>
      <c r="AY168" s="124">
        <f t="shared" si="156"/>
        <v>0</v>
      </c>
      <c r="AZ168" s="124">
        <f t="shared" si="129"/>
        <v>0</v>
      </c>
    </row>
    <row r="169" spans="1:64" x14ac:dyDescent="0.25">
      <c r="A169" s="62">
        <f t="shared" si="149"/>
        <v>152</v>
      </c>
      <c r="B169" s="41"/>
      <c r="C169" s="33"/>
      <c r="D169" s="34"/>
      <c r="E169" s="13"/>
      <c r="F169" s="38"/>
      <c r="G169" s="13"/>
      <c r="H169" s="13"/>
      <c r="I169" s="29" t="str">
        <f t="shared" si="130"/>
        <v/>
      </c>
      <c r="J169" s="47" t="str">
        <f t="shared" si="131"/>
        <v/>
      </c>
      <c r="K169" s="48" t="str">
        <f t="shared" si="132"/>
        <v/>
      </c>
      <c r="L169" s="124">
        <f t="shared" si="133"/>
        <v>0</v>
      </c>
      <c r="M169" s="124">
        <f t="shared" si="134"/>
        <v>0</v>
      </c>
      <c r="N169" s="124">
        <f t="shared" si="116"/>
        <v>0</v>
      </c>
      <c r="O169" s="124">
        <f t="shared" si="117"/>
        <v>0</v>
      </c>
      <c r="P169" s="124">
        <f t="shared" si="118"/>
        <v>0</v>
      </c>
      <c r="Q169" s="124">
        <f t="shared" si="135"/>
        <v>-1</v>
      </c>
      <c r="R169" s="124">
        <f t="shared" si="119"/>
        <v>0</v>
      </c>
      <c r="S169" s="124">
        <f t="shared" si="120"/>
        <v>0</v>
      </c>
      <c r="T169" s="124">
        <f t="shared" si="121"/>
        <v>0</v>
      </c>
      <c r="U169" s="124">
        <f t="shared" si="122"/>
        <v>0</v>
      </c>
      <c r="V169" s="125">
        <f t="shared" si="136"/>
        <v>118.75277777777778</v>
      </c>
      <c r="W169" s="125">
        <f t="shared" si="137"/>
        <v>117.33611111111111</v>
      </c>
      <c r="X169" s="126">
        <f t="shared" si="138"/>
        <v>1</v>
      </c>
      <c r="Y169" s="127">
        <f t="shared" si="123"/>
        <v>43101</v>
      </c>
      <c r="Z169" s="127">
        <f t="shared" si="124"/>
        <v>43101</v>
      </c>
      <c r="AA169" s="124">
        <f t="shared" si="152"/>
        <v>1</v>
      </c>
      <c r="AB169" s="128">
        <f t="shared" si="153"/>
        <v>43131</v>
      </c>
      <c r="AC169" s="124">
        <f t="shared" si="141"/>
        <v>1</v>
      </c>
      <c r="AD169" s="124">
        <f t="shared" si="142"/>
        <v>1</v>
      </c>
      <c r="AE169" s="127">
        <f t="shared" si="125"/>
        <v>0</v>
      </c>
      <c r="AF169" s="127">
        <f t="shared" si="126"/>
        <v>0</v>
      </c>
      <c r="AG169" s="124">
        <f t="shared" si="154"/>
        <v>1</v>
      </c>
      <c r="AH169" s="124">
        <f t="shared" si="144"/>
        <v>1</v>
      </c>
      <c r="AI169" s="124">
        <f t="shared" si="145"/>
        <v>1</v>
      </c>
      <c r="AJ169" s="124">
        <f t="shared" si="146"/>
        <v>0</v>
      </c>
      <c r="AK169" s="124">
        <f t="shared" si="147"/>
        <v>0</v>
      </c>
      <c r="AL169" s="124">
        <f t="shared" si="155"/>
        <v>0</v>
      </c>
      <c r="AM169" s="129">
        <f t="shared" si="127"/>
        <v>0</v>
      </c>
      <c r="AN169" s="129">
        <f t="shared" si="128"/>
        <v>0</v>
      </c>
      <c r="AP169" s="124">
        <f t="shared" si="156"/>
        <v>0</v>
      </c>
      <c r="AQ169" s="124">
        <f t="shared" si="156"/>
        <v>0</v>
      </c>
      <c r="AR169" s="124">
        <f t="shared" si="156"/>
        <v>0</v>
      </c>
      <c r="AS169" s="124">
        <f t="shared" si="156"/>
        <v>0</v>
      </c>
      <c r="AT169" s="124">
        <f t="shared" si="156"/>
        <v>0</v>
      </c>
      <c r="AU169" s="124">
        <f t="shared" si="156"/>
        <v>0</v>
      </c>
      <c r="AV169" s="124">
        <f t="shared" si="156"/>
        <v>0</v>
      </c>
      <c r="AW169" s="124">
        <f t="shared" si="156"/>
        <v>0</v>
      </c>
      <c r="AX169" s="124">
        <f t="shared" si="156"/>
        <v>0</v>
      </c>
      <c r="AY169" s="124">
        <f t="shared" si="156"/>
        <v>0</v>
      </c>
      <c r="AZ169" s="124">
        <f t="shared" si="129"/>
        <v>0</v>
      </c>
    </row>
    <row r="170" spans="1:64" x14ac:dyDescent="0.25">
      <c r="A170" s="62">
        <f t="shared" si="149"/>
        <v>153</v>
      </c>
      <c r="B170" s="41"/>
      <c r="C170" s="33"/>
      <c r="D170" s="34"/>
      <c r="E170" s="13"/>
      <c r="F170" s="38"/>
      <c r="G170" s="13"/>
      <c r="H170" s="13"/>
      <c r="I170" s="29" t="str">
        <f t="shared" si="130"/>
        <v/>
      </c>
      <c r="J170" s="47" t="str">
        <f t="shared" si="131"/>
        <v/>
      </c>
      <c r="K170" s="48" t="str">
        <f t="shared" si="132"/>
        <v/>
      </c>
      <c r="L170" s="124">
        <f t="shared" si="133"/>
        <v>0</v>
      </c>
      <c r="M170" s="124">
        <f t="shared" si="134"/>
        <v>0</v>
      </c>
      <c r="N170" s="124">
        <f t="shared" si="116"/>
        <v>0</v>
      </c>
      <c r="O170" s="124">
        <f t="shared" si="117"/>
        <v>0</v>
      </c>
      <c r="P170" s="124">
        <f t="shared" si="118"/>
        <v>0</v>
      </c>
      <c r="Q170" s="124">
        <f t="shared" si="135"/>
        <v>-1</v>
      </c>
      <c r="R170" s="124">
        <f t="shared" si="119"/>
        <v>0</v>
      </c>
      <c r="S170" s="124">
        <f t="shared" si="120"/>
        <v>0</v>
      </c>
      <c r="T170" s="124">
        <f t="shared" si="121"/>
        <v>0</v>
      </c>
      <c r="U170" s="124">
        <f t="shared" si="122"/>
        <v>0</v>
      </c>
      <c r="V170" s="125">
        <f t="shared" si="136"/>
        <v>118.75277777777778</v>
      </c>
      <c r="W170" s="125">
        <f t="shared" si="137"/>
        <v>117.33611111111111</v>
      </c>
      <c r="X170" s="126">
        <f t="shared" si="138"/>
        <v>1</v>
      </c>
      <c r="Y170" s="127">
        <f t="shared" si="123"/>
        <v>43101</v>
      </c>
      <c r="Z170" s="127">
        <f t="shared" si="124"/>
        <v>43101</v>
      </c>
      <c r="AA170" s="124">
        <f t="shared" si="152"/>
        <v>1</v>
      </c>
      <c r="AB170" s="128">
        <f t="shared" si="153"/>
        <v>43131</v>
      </c>
      <c r="AC170" s="124">
        <f t="shared" si="141"/>
        <v>1</v>
      </c>
      <c r="AD170" s="124">
        <f t="shared" si="142"/>
        <v>1</v>
      </c>
      <c r="AE170" s="127">
        <f t="shared" si="125"/>
        <v>0</v>
      </c>
      <c r="AF170" s="127">
        <f t="shared" si="126"/>
        <v>0</v>
      </c>
      <c r="AG170" s="124">
        <f t="shared" si="154"/>
        <v>1</v>
      </c>
      <c r="AH170" s="124">
        <f t="shared" si="144"/>
        <v>1</v>
      </c>
      <c r="AI170" s="124">
        <f t="shared" si="145"/>
        <v>1</v>
      </c>
      <c r="AJ170" s="124">
        <f t="shared" si="146"/>
        <v>0</v>
      </c>
      <c r="AK170" s="124">
        <f t="shared" si="147"/>
        <v>0</v>
      </c>
      <c r="AL170" s="124">
        <f t="shared" si="155"/>
        <v>0</v>
      </c>
      <c r="AM170" s="129">
        <f t="shared" si="127"/>
        <v>0</v>
      </c>
      <c r="AN170" s="129">
        <f t="shared" si="128"/>
        <v>0</v>
      </c>
      <c r="AP170" s="124">
        <f t="shared" si="156"/>
        <v>0</v>
      </c>
      <c r="AQ170" s="124">
        <f t="shared" si="156"/>
        <v>0</v>
      </c>
      <c r="AR170" s="124">
        <f t="shared" si="156"/>
        <v>0</v>
      </c>
      <c r="AS170" s="124">
        <f t="shared" si="156"/>
        <v>0</v>
      </c>
      <c r="AT170" s="124">
        <f t="shared" si="156"/>
        <v>0</v>
      </c>
      <c r="AU170" s="124">
        <f t="shared" si="156"/>
        <v>0</v>
      </c>
      <c r="AV170" s="124">
        <f t="shared" si="156"/>
        <v>0</v>
      </c>
      <c r="AW170" s="124">
        <f t="shared" si="156"/>
        <v>0</v>
      </c>
      <c r="AX170" s="124">
        <f t="shared" si="156"/>
        <v>0</v>
      </c>
      <c r="AY170" s="124">
        <f t="shared" si="156"/>
        <v>0</v>
      </c>
      <c r="AZ170" s="124">
        <f t="shared" si="129"/>
        <v>0</v>
      </c>
    </row>
    <row r="171" spans="1:64" x14ac:dyDescent="0.25">
      <c r="A171" s="62">
        <f t="shared" si="149"/>
        <v>154</v>
      </c>
      <c r="B171" s="41"/>
      <c r="C171" s="33"/>
      <c r="D171" s="34"/>
      <c r="E171" s="13"/>
      <c r="F171" s="38"/>
      <c r="G171" s="13"/>
      <c r="H171" s="13"/>
      <c r="I171" s="29" t="str">
        <f t="shared" si="130"/>
        <v/>
      </c>
      <c r="J171" s="47" t="str">
        <f t="shared" si="131"/>
        <v/>
      </c>
      <c r="K171" s="48" t="str">
        <f t="shared" si="132"/>
        <v/>
      </c>
      <c r="L171" s="124">
        <f t="shared" si="133"/>
        <v>0</v>
      </c>
      <c r="M171" s="124">
        <f t="shared" si="134"/>
        <v>0</v>
      </c>
      <c r="N171" s="124">
        <f t="shared" si="116"/>
        <v>0</v>
      </c>
      <c r="O171" s="124">
        <f t="shared" si="117"/>
        <v>0</v>
      </c>
      <c r="P171" s="124">
        <f t="shared" si="118"/>
        <v>0</v>
      </c>
      <c r="Q171" s="124">
        <f t="shared" si="135"/>
        <v>-1</v>
      </c>
      <c r="R171" s="124">
        <f t="shared" si="119"/>
        <v>0</v>
      </c>
      <c r="S171" s="124">
        <f t="shared" si="120"/>
        <v>0</v>
      </c>
      <c r="T171" s="124">
        <f t="shared" si="121"/>
        <v>0</v>
      </c>
      <c r="U171" s="124">
        <f t="shared" si="122"/>
        <v>0</v>
      </c>
      <c r="V171" s="125">
        <f t="shared" si="136"/>
        <v>118.75277777777778</v>
      </c>
      <c r="W171" s="125">
        <f t="shared" si="137"/>
        <v>117.33611111111111</v>
      </c>
      <c r="X171" s="126">
        <f t="shared" si="138"/>
        <v>1</v>
      </c>
      <c r="Y171" s="127">
        <f t="shared" si="123"/>
        <v>43101</v>
      </c>
      <c r="Z171" s="127">
        <f t="shared" si="124"/>
        <v>43101</v>
      </c>
      <c r="AA171" s="124">
        <f t="shared" si="152"/>
        <v>1</v>
      </c>
      <c r="AB171" s="128">
        <f t="shared" si="153"/>
        <v>43131</v>
      </c>
      <c r="AC171" s="124">
        <f t="shared" si="141"/>
        <v>1</v>
      </c>
      <c r="AD171" s="124">
        <f t="shared" si="142"/>
        <v>1</v>
      </c>
      <c r="AE171" s="127">
        <f t="shared" si="125"/>
        <v>0</v>
      </c>
      <c r="AF171" s="127">
        <f t="shared" si="126"/>
        <v>0</v>
      </c>
      <c r="AG171" s="124">
        <f t="shared" si="154"/>
        <v>1</v>
      </c>
      <c r="AH171" s="124">
        <f t="shared" si="144"/>
        <v>1</v>
      </c>
      <c r="AI171" s="124">
        <f t="shared" si="145"/>
        <v>1</v>
      </c>
      <c r="AJ171" s="124">
        <f t="shared" si="146"/>
        <v>0</v>
      </c>
      <c r="AK171" s="124">
        <f t="shared" si="147"/>
        <v>0</v>
      </c>
      <c r="AL171" s="124">
        <f t="shared" si="155"/>
        <v>0</v>
      </c>
      <c r="AM171" s="129">
        <f t="shared" si="127"/>
        <v>0</v>
      </c>
      <c r="AN171" s="129">
        <f t="shared" si="128"/>
        <v>0</v>
      </c>
      <c r="AP171" s="124">
        <f t="shared" si="156"/>
        <v>0</v>
      </c>
      <c r="AQ171" s="124">
        <f t="shared" si="156"/>
        <v>0</v>
      </c>
      <c r="AR171" s="124">
        <f t="shared" si="156"/>
        <v>0</v>
      </c>
      <c r="AS171" s="124">
        <f t="shared" si="156"/>
        <v>0</v>
      </c>
      <c r="AT171" s="124">
        <f t="shared" si="156"/>
        <v>0</v>
      </c>
      <c r="AU171" s="124">
        <f t="shared" si="156"/>
        <v>0</v>
      </c>
      <c r="AV171" s="124">
        <f t="shared" si="156"/>
        <v>0</v>
      </c>
      <c r="AW171" s="124">
        <f t="shared" si="156"/>
        <v>0</v>
      </c>
      <c r="AX171" s="124">
        <f t="shared" si="156"/>
        <v>0</v>
      </c>
      <c r="AY171" s="124">
        <f t="shared" si="156"/>
        <v>0</v>
      </c>
      <c r="AZ171" s="124">
        <f t="shared" si="129"/>
        <v>0</v>
      </c>
    </row>
    <row r="172" spans="1:64" x14ac:dyDescent="0.25">
      <c r="A172" s="62">
        <f t="shared" si="149"/>
        <v>155</v>
      </c>
      <c r="B172" s="41"/>
      <c r="C172" s="33"/>
      <c r="D172" s="34"/>
      <c r="E172" s="13"/>
      <c r="F172" s="38"/>
      <c r="G172" s="13"/>
      <c r="H172" s="13"/>
      <c r="I172" s="29" t="str">
        <f t="shared" si="130"/>
        <v/>
      </c>
      <c r="J172" s="47" t="str">
        <f t="shared" si="131"/>
        <v/>
      </c>
      <c r="K172" s="48" t="str">
        <f t="shared" si="132"/>
        <v/>
      </c>
      <c r="L172" s="124">
        <f t="shared" si="133"/>
        <v>0</v>
      </c>
      <c r="M172" s="124">
        <f t="shared" si="134"/>
        <v>0</v>
      </c>
      <c r="N172" s="124">
        <f t="shared" si="116"/>
        <v>0</v>
      </c>
      <c r="O172" s="124">
        <f t="shared" si="117"/>
        <v>0</v>
      </c>
      <c r="P172" s="124">
        <f t="shared" si="118"/>
        <v>0</v>
      </c>
      <c r="Q172" s="124">
        <f t="shared" si="135"/>
        <v>-1</v>
      </c>
      <c r="R172" s="124">
        <f t="shared" si="119"/>
        <v>0</v>
      </c>
      <c r="S172" s="124">
        <f t="shared" si="120"/>
        <v>0</v>
      </c>
      <c r="T172" s="124">
        <f t="shared" si="121"/>
        <v>0</v>
      </c>
      <c r="U172" s="124">
        <f t="shared" si="122"/>
        <v>0</v>
      </c>
      <c r="V172" s="125">
        <f t="shared" si="136"/>
        <v>118.75277777777778</v>
      </c>
      <c r="W172" s="125">
        <f t="shared" si="137"/>
        <v>117.33611111111111</v>
      </c>
      <c r="X172" s="126">
        <f t="shared" si="138"/>
        <v>1</v>
      </c>
      <c r="Y172" s="127">
        <f t="shared" si="123"/>
        <v>43101</v>
      </c>
      <c r="Z172" s="127">
        <f t="shared" si="124"/>
        <v>43101</v>
      </c>
      <c r="AA172" s="124">
        <f t="shared" si="152"/>
        <v>1</v>
      </c>
      <c r="AB172" s="128">
        <f t="shared" si="153"/>
        <v>43131</v>
      </c>
      <c r="AC172" s="124">
        <f t="shared" si="141"/>
        <v>1</v>
      </c>
      <c r="AD172" s="124">
        <f t="shared" si="142"/>
        <v>1</v>
      </c>
      <c r="AE172" s="127">
        <f t="shared" si="125"/>
        <v>0</v>
      </c>
      <c r="AF172" s="127">
        <f t="shared" si="126"/>
        <v>0</v>
      </c>
      <c r="AG172" s="124">
        <f t="shared" si="154"/>
        <v>1</v>
      </c>
      <c r="AH172" s="124">
        <f t="shared" si="144"/>
        <v>1</v>
      </c>
      <c r="AI172" s="124">
        <f t="shared" si="145"/>
        <v>1</v>
      </c>
      <c r="AJ172" s="124">
        <f t="shared" si="146"/>
        <v>0</v>
      </c>
      <c r="AK172" s="124">
        <f t="shared" si="147"/>
        <v>0</v>
      </c>
      <c r="AL172" s="124">
        <f t="shared" si="155"/>
        <v>0</v>
      </c>
      <c r="AM172" s="129">
        <f t="shared" si="127"/>
        <v>0</v>
      </c>
      <c r="AN172" s="129">
        <f t="shared" si="128"/>
        <v>0</v>
      </c>
      <c r="AP172" s="124">
        <f t="shared" si="156"/>
        <v>0</v>
      </c>
      <c r="AQ172" s="124">
        <f t="shared" si="156"/>
        <v>0</v>
      </c>
      <c r="AR172" s="124">
        <f t="shared" si="156"/>
        <v>0</v>
      </c>
      <c r="AS172" s="124">
        <f t="shared" si="156"/>
        <v>0</v>
      </c>
      <c r="AT172" s="124">
        <f t="shared" si="156"/>
        <v>0</v>
      </c>
      <c r="AU172" s="124">
        <f t="shared" si="156"/>
        <v>0</v>
      </c>
      <c r="AV172" s="124">
        <f t="shared" si="156"/>
        <v>0</v>
      </c>
      <c r="AW172" s="124">
        <f t="shared" si="156"/>
        <v>0</v>
      </c>
      <c r="AX172" s="124">
        <f t="shared" si="156"/>
        <v>0</v>
      </c>
      <c r="AY172" s="124">
        <f t="shared" si="156"/>
        <v>0</v>
      </c>
      <c r="AZ172" s="124">
        <f t="shared" si="129"/>
        <v>0</v>
      </c>
    </row>
    <row r="173" spans="1:64" x14ac:dyDescent="0.25">
      <c r="A173" s="62">
        <f t="shared" si="149"/>
        <v>156</v>
      </c>
      <c r="B173" s="41"/>
      <c r="C173" s="33"/>
      <c r="D173" s="34"/>
      <c r="E173" s="13"/>
      <c r="F173" s="38"/>
      <c r="G173" s="13"/>
      <c r="H173" s="13"/>
      <c r="I173" s="29" t="str">
        <f t="shared" si="130"/>
        <v/>
      </c>
      <c r="J173" s="47" t="str">
        <f t="shared" si="131"/>
        <v/>
      </c>
      <c r="K173" s="48" t="str">
        <f t="shared" si="132"/>
        <v/>
      </c>
      <c r="L173" s="124">
        <f t="shared" si="133"/>
        <v>0</v>
      </c>
      <c r="M173" s="124">
        <f t="shared" si="134"/>
        <v>0</v>
      </c>
      <c r="N173" s="124">
        <f t="shared" si="116"/>
        <v>0</v>
      </c>
      <c r="O173" s="124">
        <f t="shared" si="117"/>
        <v>0</v>
      </c>
      <c r="P173" s="124">
        <f t="shared" si="118"/>
        <v>0</v>
      </c>
      <c r="Q173" s="124">
        <f t="shared" si="135"/>
        <v>-1</v>
      </c>
      <c r="R173" s="124">
        <f t="shared" si="119"/>
        <v>0</v>
      </c>
      <c r="S173" s="124">
        <f t="shared" si="120"/>
        <v>0</v>
      </c>
      <c r="T173" s="124">
        <f t="shared" si="121"/>
        <v>0</v>
      </c>
      <c r="U173" s="124">
        <f t="shared" si="122"/>
        <v>0</v>
      </c>
      <c r="V173" s="125">
        <f t="shared" si="136"/>
        <v>118.75277777777778</v>
      </c>
      <c r="W173" s="125">
        <f t="shared" si="137"/>
        <v>117.33611111111111</v>
      </c>
      <c r="X173" s="126">
        <f t="shared" si="138"/>
        <v>1</v>
      </c>
      <c r="Y173" s="127">
        <f t="shared" si="123"/>
        <v>43101</v>
      </c>
      <c r="Z173" s="127">
        <f t="shared" si="124"/>
        <v>43101</v>
      </c>
      <c r="AA173" s="124">
        <f t="shared" si="152"/>
        <v>1</v>
      </c>
      <c r="AB173" s="128">
        <f t="shared" si="153"/>
        <v>43131</v>
      </c>
      <c r="AC173" s="124">
        <f t="shared" si="141"/>
        <v>1</v>
      </c>
      <c r="AD173" s="124">
        <f t="shared" si="142"/>
        <v>1</v>
      </c>
      <c r="AE173" s="127">
        <f t="shared" si="125"/>
        <v>0</v>
      </c>
      <c r="AF173" s="127">
        <f t="shared" si="126"/>
        <v>0</v>
      </c>
      <c r="AG173" s="124">
        <f t="shared" si="154"/>
        <v>1</v>
      </c>
      <c r="AH173" s="124">
        <f t="shared" si="144"/>
        <v>1</v>
      </c>
      <c r="AI173" s="124">
        <f t="shared" si="145"/>
        <v>1</v>
      </c>
      <c r="AJ173" s="124">
        <f t="shared" si="146"/>
        <v>0</v>
      </c>
      <c r="AK173" s="124">
        <f t="shared" si="147"/>
        <v>0</v>
      </c>
      <c r="AL173" s="124">
        <f t="shared" si="155"/>
        <v>0</v>
      </c>
      <c r="AM173" s="129">
        <f t="shared" si="127"/>
        <v>0</v>
      </c>
      <c r="AN173" s="129">
        <f t="shared" si="128"/>
        <v>0</v>
      </c>
      <c r="AP173" s="124">
        <f t="shared" si="156"/>
        <v>0</v>
      </c>
      <c r="AQ173" s="124">
        <f t="shared" si="156"/>
        <v>0</v>
      </c>
      <c r="AR173" s="124">
        <f t="shared" si="156"/>
        <v>0</v>
      </c>
      <c r="AS173" s="124">
        <f t="shared" si="156"/>
        <v>0</v>
      </c>
      <c r="AT173" s="124">
        <f t="shared" si="156"/>
        <v>0</v>
      </c>
      <c r="AU173" s="124">
        <f t="shared" si="156"/>
        <v>0</v>
      </c>
      <c r="AV173" s="124">
        <f t="shared" si="156"/>
        <v>0</v>
      </c>
      <c r="AW173" s="124">
        <f t="shared" si="156"/>
        <v>0</v>
      </c>
      <c r="AX173" s="124">
        <f t="shared" si="156"/>
        <v>0</v>
      </c>
      <c r="AY173" s="124">
        <f t="shared" si="156"/>
        <v>0</v>
      </c>
      <c r="AZ173" s="124">
        <f t="shared" si="129"/>
        <v>0</v>
      </c>
    </row>
    <row r="174" spans="1:64" x14ac:dyDescent="0.25">
      <c r="A174" s="62">
        <f t="shared" si="149"/>
        <v>157</v>
      </c>
      <c r="B174" s="41"/>
      <c r="C174" s="33"/>
      <c r="D174" s="34"/>
      <c r="E174" s="13"/>
      <c r="F174" s="38"/>
      <c r="G174" s="13"/>
      <c r="H174" s="13"/>
      <c r="I174" s="29" t="str">
        <f t="shared" si="130"/>
        <v/>
      </c>
      <c r="J174" s="47" t="str">
        <f t="shared" si="131"/>
        <v/>
      </c>
      <c r="K174" s="48" t="str">
        <f t="shared" si="132"/>
        <v/>
      </c>
      <c r="L174" s="124">
        <f t="shared" si="133"/>
        <v>0</v>
      </c>
      <c r="M174" s="124">
        <f t="shared" si="134"/>
        <v>0</v>
      </c>
      <c r="N174" s="124">
        <f t="shared" si="116"/>
        <v>0</v>
      </c>
      <c r="O174" s="124">
        <f t="shared" si="117"/>
        <v>0</v>
      </c>
      <c r="P174" s="124">
        <f t="shared" si="118"/>
        <v>0</v>
      </c>
      <c r="Q174" s="124">
        <f t="shared" si="135"/>
        <v>-1</v>
      </c>
      <c r="R174" s="124">
        <f t="shared" si="119"/>
        <v>0</v>
      </c>
      <c r="S174" s="124">
        <f t="shared" si="120"/>
        <v>0</v>
      </c>
      <c r="T174" s="124">
        <f t="shared" si="121"/>
        <v>0</v>
      </c>
      <c r="U174" s="124">
        <f t="shared" si="122"/>
        <v>0</v>
      </c>
      <c r="V174" s="125">
        <f t="shared" si="136"/>
        <v>118.75277777777778</v>
      </c>
      <c r="W174" s="125">
        <f t="shared" si="137"/>
        <v>117.33611111111111</v>
      </c>
      <c r="X174" s="126">
        <f t="shared" si="138"/>
        <v>1</v>
      </c>
      <c r="Y174" s="127">
        <f t="shared" si="123"/>
        <v>43101</v>
      </c>
      <c r="Z174" s="127">
        <f t="shared" si="124"/>
        <v>43101</v>
      </c>
      <c r="AA174" s="124">
        <f t="shared" si="152"/>
        <v>1</v>
      </c>
      <c r="AB174" s="128">
        <f t="shared" si="153"/>
        <v>43131</v>
      </c>
      <c r="AC174" s="124">
        <f t="shared" si="141"/>
        <v>1</v>
      </c>
      <c r="AD174" s="124">
        <f t="shared" si="142"/>
        <v>1</v>
      </c>
      <c r="AE174" s="127">
        <f t="shared" si="125"/>
        <v>0</v>
      </c>
      <c r="AF174" s="127">
        <f t="shared" si="126"/>
        <v>0</v>
      </c>
      <c r="AG174" s="124">
        <f t="shared" si="154"/>
        <v>1</v>
      </c>
      <c r="AH174" s="124">
        <f t="shared" si="144"/>
        <v>1</v>
      </c>
      <c r="AI174" s="124">
        <f t="shared" si="145"/>
        <v>1</v>
      </c>
      <c r="AJ174" s="124">
        <f t="shared" si="146"/>
        <v>0</v>
      </c>
      <c r="AK174" s="124">
        <f t="shared" si="147"/>
        <v>0</v>
      </c>
      <c r="AL174" s="124">
        <f t="shared" si="155"/>
        <v>0</v>
      </c>
      <c r="AM174" s="129">
        <f t="shared" si="127"/>
        <v>0</v>
      </c>
      <c r="AN174" s="129">
        <f t="shared" si="128"/>
        <v>0</v>
      </c>
      <c r="AP174" s="124">
        <f t="shared" si="156"/>
        <v>0</v>
      </c>
      <c r="AQ174" s="124">
        <f t="shared" si="156"/>
        <v>0</v>
      </c>
      <c r="AR174" s="124">
        <f t="shared" si="156"/>
        <v>0</v>
      </c>
      <c r="AS174" s="124">
        <f t="shared" si="156"/>
        <v>0</v>
      </c>
      <c r="AT174" s="124">
        <f t="shared" si="156"/>
        <v>0</v>
      </c>
      <c r="AU174" s="124">
        <f t="shared" si="156"/>
        <v>0</v>
      </c>
      <c r="AV174" s="124">
        <f t="shared" si="156"/>
        <v>0</v>
      </c>
      <c r="AW174" s="124">
        <f t="shared" si="156"/>
        <v>0</v>
      </c>
      <c r="AX174" s="124">
        <f t="shared" si="156"/>
        <v>0</v>
      </c>
      <c r="AY174" s="124">
        <f t="shared" si="156"/>
        <v>0</v>
      </c>
      <c r="AZ174" s="124">
        <f t="shared" si="129"/>
        <v>0</v>
      </c>
    </row>
    <row r="175" spans="1:64" x14ac:dyDescent="0.25">
      <c r="A175" s="62">
        <f t="shared" si="149"/>
        <v>158</v>
      </c>
      <c r="B175" s="41"/>
      <c r="C175" s="33"/>
      <c r="D175" s="34"/>
      <c r="E175" s="13"/>
      <c r="F175" s="38"/>
      <c r="G175" s="13"/>
      <c r="H175" s="13"/>
      <c r="I175" s="29" t="str">
        <f t="shared" si="130"/>
        <v/>
      </c>
      <c r="J175" s="47" t="str">
        <f t="shared" si="131"/>
        <v/>
      </c>
      <c r="K175" s="48" t="str">
        <f t="shared" si="132"/>
        <v/>
      </c>
      <c r="L175" s="124">
        <f t="shared" si="133"/>
        <v>0</v>
      </c>
      <c r="M175" s="124">
        <f t="shared" si="134"/>
        <v>0</v>
      </c>
      <c r="N175" s="124">
        <f t="shared" si="116"/>
        <v>0</v>
      </c>
      <c r="O175" s="124">
        <f t="shared" si="117"/>
        <v>0</v>
      </c>
      <c r="P175" s="124">
        <f t="shared" si="118"/>
        <v>0</v>
      </c>
      <c r="Q175" s="124">
        <f t="shared" si="135"/>
        <v>-1</v>
      </c>
      <c r="R175" s="124">
        <f t="shared" si="119"/>
        <v>0</v>
      </c>
      <c r="S175" s="124">
        <f t="shared" si="120"/>
        <v>0</v>
      </c>
      <c r="T175" s="124">
        <f t="shared" si="121"/>
        <v>0</v>
      </c>
      <c r="U175" s="124">
        <f t="shared" si="122"/>
        <v>0</v>
      </c>
      <c r="V175" s="125">
        <f t="shared" si="136"/>
        <v>118.75277777777778</v>
      </c>
      <c r="W175" s="125">
        <f t="shared" si="137"/>
        <v>117.33611111111111</v>
      </c>
      <c r="X175" s="126">
        <f t="shared" si="138"/>
        <v>1</v>
      </c>
      <c r="Y175" s="127">
        <f t="shared" si="123"/>
        <v>43101</v>
      </c>
      <c r="Z175" s="127">
        <f t="shared" si="124"/>
        <v>43101</v>
      </c>
      <c r="AA175" s="124">
        <f t="shared" si="152"/>
        <v>1</v>
      </c>
      <c r="AB175" s="128">
        <f t="shared" si="153"/>
        <v>43131</v>
      </c>
      <c r="AC175" s="124">
        <f t="shared" si="141"/>
        <v>1</v>
      </c>
      <c r="AD175" s="124">
        <f t="shared" si="142"/>
        <v>1</v>
      </c>
      <c r="AE175" s="127">
        <f t="shared" si="125"/>
        <v>0</v>
      </c>
      <c r="AF175" s="127">
        <f t="shared" si="126"/>
        <v>0</v>
      </c>
      <c r="AG175" s="124">
        <f t="shared" si="154"/>
        <v>1</v>
      </c>
      <c r="AH175" s="124">
        <f t="shared" si="144"/>
        <v>1</v>
      </c>
      <c r="AI175" s="124">
        <f t="shared" si="145"/>
        <v>1</v>
      </c>
      <c r="AJ175" s="124">
        <f t="shared" si="146"/>
        <v>0</v>
      </c>
      <c r="AK175" s="124">
        <f t="shared" si="147"/>
        <v>0</v>
      </c>
      <c r="AL175" s="124">
        <f t="shared" si="155"/>
        <v>0</v>
      </c>
      <c r="AM175" s="129">
        <f t="shared" si="127"/>
        <v>0</v>
      </c>
      <c r="AN175" s="129">
        <f t="shared" si="128"/>
        <v>0</v>
      </c>
      <c r="AP175" s="124">
        <f t="shared" si="156"/>
        <v>0</v>
      </c>
      <c r="AQ175" s="124">
        <f t="shared" si="156"/>
        <v>0</v>
      </c>
      <c r="AR175" s="124">
        <f t="shared" si="156"/>
        <v>0</v>
      </c>
      <c r="AS175" s="124">
        <f t="shared" si="156"/>
        <v>0</v>
      </c>
      <c r="AT175" s="124">
        <f t="shared" si="156"/>
        <v>0</v>
      </c>
      <c r="AU175" s="124">
        <f t="shared" si="156"/>
        <v>0</v>
      </c>
      <c r="AV175" s="124">
        <f t="shared" si="156"/>
        <v>0</v>
      </c>
      <c r="AW175" s="124">
        <f t="shared" si="156"/>
        <v>0</v>
      </c>
      <c r="AX175" s="124">
        <f t="shared" si="156"/>
        <v>0</v>
      </c>
      <c r="AY175" s="124">
        <f t="shared" si="156"/>
        <v>0</v>
      </c>
      <c r="AZ175" s="124">
        <f t="shared" si="129"/>
        <v>0</v>
      </c>
    </row>
    <row r="176" spans="1:64" x14ac:dyDescent="0.25">
      <c r="A176" s="62">
        <f t="shared" si="149"/>
        <v>159</v>
      </c>
      <c r="B176" s="41"/>
      <c r="C176" s="33"/>
      <c r="D176" s="34"/>
      <c r="E176" s="13"/>
      <c r="F176" s="38"/>
      <c r="G176" s="13"/>
      <c r="H176" s="13"/>
      <c r="I176" s="29" t="str">
        <f t="shared" si="130"/>
        <v/>
      </c>
      <c r="J176" s="47" t="str">
        <f t="shared" si="131"/>
        <v/>
      </c>
      <c r="K176" s="48" t="str">
        <f t="shared" si="132"/>
        <v/>
      </c>
      <c r="L176" s="124">
        <f t="shared" si="133"/>
        <v>0</v>
      </c>
      <c r="M176" s="124">
        <f t="shared" si="134"/>
        <v>0</v>
      </c>
      <c r="N176" s="124">
        <f t="shared" si="116"/>
        <v>0</v>
      </c>
      <c r="O176" s="124">
        <f t="shared" si="117"/>
        <v>0</v>
      </c>
      <c r="P176" s="124">
        <f t="shared" si="118"/>
        <v>0</v>
      </c>
      <c r="Q176" s="124">
        <f t="shared" si="135"/>
        <v>-1</v>
      </c>
      <c r="R176" s="124">
        <f t="shared" si="119"/>
        <v>0</v>
      </c>
      <c r="S176" s="124">
        <f t="shared" si="120"/>
        <v>0</v>
      </c>
      <c r="T176" s="124">
        <f t="shared" si="121"/>
        <v>0</v>
      </c>
      <c r="U176" s="124">
        <f t="shared" si="122"/>
        <v>0</v>
      </c>
      <c r="V176" s="125">
        <f t="shared" si="136"/>
        <v>118.75277777777778</v>
      </c>
      <c r="W176" s="125">
        <f t="shared" si="137"/>
        <v>117.33611111111111</v>
      </c>
      <c r="X176" s="126">
        <f t="shared" si="138"/>
        <v>1</v>
      </c>
      <c r="Y176" s="127">
        <f t="shared" si="123"/>
        <v>43101</v>
      </c>
      <c r="Z176" s="127">
        <f t="shared" si="124"/>
        <v>43101</v>
      </c>
      <c r="AA176" s="124">
        <f t="shared" si="152"/>
        <v>1</v>
      </c>
      <c r="AB176" s="128">
        <f t="shared" si="153"/>
        <v>43131</v>
      </c>
      <c r="AC176" s="124">
        <f t="shared" si="141"/>
        <v>1</v>
      </c>
      <c r="AD176" s="124">
        <f t="shared" si="142"/>
        <v>1</v>
      </c>
      <c r="AE176" s="127">
        <f t="shared" si="125"/>
        <v>0</v>
      </c>
      <c r="AF176" s="127">
        <f t="shared" si="126"/>
        <v>0</v>
      </c>
      <c r="AG176" s="124">
        <f t="shared" si="154"/>
        <v>1</v>
      </c>
      <c r="AH176" s="124">
        <f t="shared" si="144"/>
        <v>1</v>
      </c>
      <c r="AI176" s="124">
        <f t="shared" si="145"/>
        <v>1</v>
      </c>
      <c r="AJ176" s="124">
        <f t="shared" si="146"/>
        <v>0</v>
      </c>
      <c r="AK176" s="124">
        <f t="shared" si="147"/>
        <v>0</v>
      </c>
      <c r="AL176" s="124">
        <f t="shared" si="155"/>
        <v>0</v>
      </c>
      <c r="AM176" s="129">
        <f t="shared" si="127"/>
        <v>0</v>
      </c>
      <c r="AN176" s="129">
        <f t="shared" si="128"/>
        <v>0</v>
      </c>
      <c r="AP176" s="124">
        <f t="shared" si="156"/>
        <v>0</v>
      </c>
      <c r="AQ176" s="124">
        <f t="shared" si="156"/>
        <v>0</v>
      </c>
      <c r="AR176" s="124">
        <f t="shared" si="156"/>
        <v>0</v>
      </c>
      <c r="AS176" s="124">
        <f t="shared" si="156"/>
        <v>0</v>
      </c>
      <c r="AT176" s="124">
        <f t="shared" si="156"/>
        <v>0</v>
      </c>
      <c r="AU176" s="124">
        <f t="shared" si="156"/>
        <v>0</v>
      </c>
      <c r="AV176" s="124">
        <f t="shared" si="156"/>
        <v>0</v>
      </c>
      <c r="AW176" s="124">
        <f t="shared" si="156"/>
        <v>0</v>
      </c>
      <c r="AX176" s="124">
        <f t="shared" si="156"/>
        <v>0</v>
      </c>
      <c r="AY176" s="124">
        <f t="shared" si="156"/>
        <v>0</v>
      </c>
      <c r="AZ176" s="124">
        <f t="shared" si="129"/>
        <v>0</v>
      </c>
    </row>
    <row r="177" spans="1:52" x14ac:dyDescent="0.25">
      <c r="A177" s="62">
        <f t="shared" si="149"/>
        <v>160</v>
      </c>
      <c r="B177" s="41"/>
      <c r="C177" s="33"/>
      <c r="D177" s="34"/>
      <c r="E177" s="13"/>
      <c r="F177" s="38"/>
      <c r="G177" s="13"/>
      <c r="H177" s="13"/>
      <c r="I177" s="29" t="str">
        <f t="shared" si="130"/>
        <v/>
      </c>
      <c r="J177" s="47" t="str">
        <f t="shared" si="131"/>
        <v/>
      </c>
      <c r="K177" s="48" t="str">
        <f t="shared" si="132"/>
        <v/>
      </c>
      <c r="L177" s="124">
        <f t="shared" si="133"/>
        <v>0</v>
      </c>
      <c r="M177" s="124">
        <f t="shared" si="134"/>
        <v>0</v>
      </c>
      <c r="N177" s="124">
        <f t="shared" si="116"/>
        <v>0</v>
      </c>
      <c r="O177" s="124">
        <f t="shared" si="117"/>
        <v>0</v>
      </c>
      <c r="P177" s="124">
        <f t="shared" si="118"/>
        <v>0</v>
      </c>
      <c r="Q177" s="124">
        <f t="shared" si="135"/>
        <v>-1</v>
      </c>
      <c r="R177" s="124">
        <f t="shared" si="119"/>
        <v>0</v>
      </c>
      <c r="S177" s="124">
        <f t="shared" si="120"/>
        <v>0</v>
      </c>
      <c r="T177" s="124">
        <f t="shared" si="121"/>
        <v>0</v>
      </c>
      <c r="U177" s="124">
        <f t="shared" si="122"/>
        <v>0</v>
      </c>
      <c r="V177" s="125">
        <f t="shared" si="136"/>
        <v>118.75277777777778</v>
      </c>
      <c r="W177" s="125">
        <f t="shared" si="137"/>
        <v>117.33611111111111</v>
      </c>
      <c r="X177" s="126">
        <f t="shared" si="138"/>
        <v>1</v>
      </c>
      <c r="Y177" s="127">
        <f t="shared" si="123"/>
        <v>43101</v>
      </c>
      <c r="Z177" s="127">
        <f t="shared" si="124"/>
        <v>43101</v>
      </c>
      <c r="AA177" s="124">
        <f t="shared" si="152"/>
        <v>1</v>
      </c>
      <c r="AB177" s="128">
        <f t="shared" si="153"/>
        <v>43131</v>
      </c>
      <c r="AC177" s="124">
        <f t="shared" si="141"/>
        <v>1</v>
      </c>
      <c r="AD177" s="124">
        <f t="shared" si="142"/>
        <v>1</v>
      </c>
      <c r="AE177" s="127">
        <f t="shared" si="125"/>
        <v>0</v>
      </c>
      <c r="AF177" s="127">
        <f t="shared" si="126"/>
        <v>0</v>
      </c>
      <c r="AG177" s="124">
        <f t="shared" si="154"/>
        <v>1</v>
      </c>
      <c r="AH177" s="124">
        <f t="shared" si="144"/>
        <v>1</v>
      </c>
      <c r="AI177" s="124">
        <f t="shared" si="145"/>
        <v>1</v>
      </c>
      <c r="AJ177" s="124">
        <f t="shared" si="146"/>
        <v>0</v>
      </c>
      <c r="AK177" s="124">
        <f t="shared" si="147"/>
        <v>0</v>
      </c>
      <c r="AL177" s="124">
        <f t="shared" si="155"/>
        <v>0</v>
      </c>
      <c r="AM177" s="129">
        <f t="shared" si="127"/>
        <v>0</v>
      </c>
      <c r="AN177" s="129">
        <f t="shared" si="128"/>
        <v>0</v>
      </c>
      <c r="AP177" s="124">
        <f t="shared" si="156"/>
        <v>0</v>
      </c>
      <c r="AQ177" s="124">
        <f t="shared" si="156"/>
        <v>0</v>
      </c>
      <c r="AR177" s="124">
        <f t="shared" si="156"/>
        <v>0</v>
      </c>
      <c r="AS177" s="124">
        <f t="shared" si="156"/>
        <v>0</v>
      </c>
      <c r="AT177" s="124">
        <f t="shared" si="156"/>
        <v>0</v>
      </c>
      <c r="AU177" s="124">
        <f t="shared" si="156"/>
        <v>0</v>
      </c>
      <c r="AV177" s="124">
        <f t="shared" si="156"/>
        <v>0</v>
      </c>
      <c r="AW177" s="124">
        <f t="shared" si="156"/>
        <v>0</v>
      </c>
      <c r="AX177" s="124">
        <f t="shared" si="156"/>
        <v>0</v>
      </c>
      <c r="AY177" s="124">
        <f t="shared" si="156"/>
        <v>0</v>
      </c>
      <c r="AZ177" s="124">
        <f t="shared" si="129"/>
        <v>0</v>
      </c>
    </row>
    <row r="178" spans="1:52" x14ac:dyDescent="0.25">
      <c r="A178" s="62">
        <f t="shared" si="149"/>
        <v>161</v>
      </c>
      <c r="B178" s="41"/>
      <c r="C178" s="33"/>
      <c r="D178" s="34"/>
      <c r="E178" s="13"/>
      <c r="F178" s="38"/>
      <c r="G178" s="13"/>
      <c r="H178" s="13"/>
      <c r="I178" s="29" t="str">
        <f t="shared" si="130"/>
        <v/>
      </c>
      <c r="J178" s="47" t="str">
        <f t="shared" si="131"/>
        <v/>
      </c>
      <c r="K178" s="48" t="str">
        <f t="shared" si="132"/>
        <v/>
      </c>
      <c r="L178" s="124">
        <f t="shared" si="133"/>
        <v>0</v>
      </c>
      <c r="M178" s="124">
        <f t="shared" si="134"/>
        <v>0</v>
      </c>
      <c r="N178" s="124">
        <f t="shared" ref="N178:N209" si="157">IF(LEN(B178)=0,0,1)</f>
        <v>0</v>
      </c>
      <c r="O178" s="124">
        <f t="shared" ref="O178:O209" si="158">IF(OR(LEN(C178)=0, LEN(D178)=0),0,1)</f>
        <v>0</v>
      </c>
      <c r="P178" s="124">
        <f t="shared" ref="P178:P209" si="159">IF(LEN(E178)=0,0,1)</f>
        <v>0</v>
      </c>
      <c r="Q178" s="124">
        <f t="shared" si="135"/>
        <v>-1</v>
      </c>
      <c r="R178" s="124">
        <f t="shared" ref="R178:R209" si="160">IF(LEN(F178)=0,0,IF(OR(F178="Logé en appartement", F178="Logé en centre d'accueil collectif"),1,-1))</f>
        <v>0</v>
      </c>
      <c r="S178" s="124">
        <f t="shared" ref="S178:S209" si="161">IF(LEN(G178)=0,0,IF(YEAR(G178)&gt;$A$10,-1,1))</f>
        <v>0</v>
      </c>
      <c r="T178" s="124">
        <f t="shared" ref="T178:T209" si="162">IF(LEN(H178)=0,0,IF(YEAR(H178)&lt;$A$10,-1,1))</f>
        <v>0</v>
      </c>
      <c r="U178" s="124">
        <f t="shared" ref="U178:U209" si="163">IF(AND(S178=1,T178=1),IF(G178-H178&gt;0,-1,1),IF(OR(S178=-1,T178=-1),-1,0))</f>
        <v>0</v>
      </c>
      <c r="V178" s="125">
        <f t="shared" si="136"/>
        <v>118.75277777777778</v>
      </c>
      <c r="W178" s="125">
        <f t="shared" si="137"/>
        <v>117.33611111111111</v>
      </c>
      <c r="X178" s="126">
        <f t="shared" si="138"/>
        <v>1</v>
      </c>
      <c r="Y178" s="127">
        <f t="shared" ref="Y178:Y209" si="164">IF(YEAR(G178)&lt;$A$10,L$3,G178)</f>
        <v>43101</v>
      </c>
      <c r="Z178" s="127">
        <f t="shared" ref="Z178:Z209" si="165">IF(AND(Y178-M$3&gt;=0,Y178-O$3&lt;0),O$3,Y178)</f>
        <v>43101</v>
      </c>
      <c r="AA178" s="124">
        <f t="shared" si="152"/>
        <v>1</v>
      </c>
      <c r="AB178" s="128">
        <f t="shared" si="153"/>
        <v>43131</v>
      </c>
      <c r="AC178" s="124">
        <f t="shared" si="141"/>
        <v>1</v>
      </c>
      <c r="AD178" s="124">
        <f t="shared" si="142"/>
        <v>1</v>
      </c>
      <c r="AE178" s="127">
        <f t="shared" ref="AE178:AE209" si="166">IF(YEAR(H178)&gt;$A$10,Q$3,H178)</f>
        <v>0</v>
      </c>
      <c r="AF178" s="127">
        <f t="shared" ref="AF178:AF209" si="167">IF(AND(AE178-N$3&gt;0,AE178-P$3&lt;0),N$3,AE178)</f>
        <v>0</v>
      </c>
      <c r="AG178" s="124">
        <f t="shared" si="154"/>
        <v>1</v>
      </c>
      <c r="AH178" s="124">
        <f t="shared" si="144"/>
        <v>1</v>
      </c>
      <c r="AI178" s="124">
        <f t="shared" si="145"/>
        <v>1</v>
      </c>
      <c r="AJ178" s="124">
        <f t="shared" si="146"/>
        <v>0</v>
      </c>
      <c r="AK178" s="124">
        <f t="shared" si="147"/>
        <v>0</v>
      </c>
      <c r="AL178" s="124">
        <f t="shared" si="155"/>
        <v>0</v>
      </c>
      <c r="AM178" s="129">
        <f t="shared" ref="AM178:AM214" si="168">G178</f>
        <v>0</v>
      </c>
      <c r="AN178" s="129">
        <f t="shared" ref="AN178:AN214" si="169">H178</f>
        <v>0</v>
      </c>
      <c r="AP178" s="124">
        <f t="shared" ref="AP178:AY187" si="170">IF(AND(ISNUMBER($I178),$I178&gt;0,AP$17&gt;=$AD178,AP$17&lt;=$AI178),1,0)</f>
        <v>0</v>
      </c>
      <c r="AQ178" s="124">
        <f t="shared" si="170"/>
        <v>0</v>
      </c>
      <c r="AR178" s="124">
        <f t="shared" si="170"/>
        <v>0</v>
      </c>
      <c r="AS178" s="124">
        <f t="shared" si="170"/>
        <v>0</v>
      </c>
      <c r="AT178" s="124">
        <f t="shared" si="170"/>
        <v>0</v>
      </c>
      <c r="AU178" s="124">
        <f t="shared" si="170"/>
        <v>0</v>
      </c>
      <c r="AV178" s="124">
        <f t="shared" si="170"/>
        <v>0</v>
      </c>
      <c r="AW178" s="124">
        <f t="shared" si="170"/>
        <v>0</v>
      </c>
      <c r="AX178" s="124">
        <f t="shared" si="170"/>
        <v>0</v>
      </c>
      <c r="AY178" s="124">
        <f t="shared" si="170"/>
        <v>0</v>
      </c>
      <c r="AZ178" s="124">
        <f t="shared" ref="AZ178:AZ209" si="171">SUM(AP178:AY178)</f>
        <v>0</v>
      </c>
    </row>
    <row r="179" spans="1:52" x14ac:dyDescent="0.25">
      <c r="A179" s="62">
        <f t="shared" si="149"/>
        <v>162</v>
      </c>
      <c r="B179" s="41"/>
      <c r="C179" s="33"/>
      <c r="D179" s="34"/>
      <c r="E179" s="13"/>
      <c r="F179" s="38"/>
      <c r="G179" s="13"/>
      <c r="H179" s="13"/>
      <c r="I179" s="29" t="str">
        <f t="shared" si="130"/>
        <v/>
      </c>
      <c r="J179" s="47" t="str">
        <f t="shared" si="131"/>
        <v/>
      </c>
      <c r="K179" s="48" t="str">
        <f t="shared" si="132"/>
        <v/>
      </c>
      <c r="L179" s="124">
        <f t="shared" si="133"/>
        <v>0</v>
      </c>
      <c r="M179" s="124">
        <f t="shared" si="134"/>
        <v>0</v>
      </c>
      <c r="N179" s="124">
        <f t="shared" si="157"/>
        <v>0</v>
      </c>
      <c r="O179" s="124">
        <f t="shared" si="158"/>
        <v>0</v>
      </c>
      <c r="P179" s="124">
        <f t="shared" si="159"/>
        <v>0</v>
      </c>
      <c r="Q179" s="124">
        <f t="shared" si="135"/>
        <v>-1</v>
      </c>
      <c r="R179" s="124">
        <f t="shared" si="160"/>
        <v>0</v>
      </c>
      <c r="S179" s="124">
        <f t="shared" si="161"/>
        <v>0</v>
      </c>
      <c r="T179" s="124">
        <f t="shared" si="162"/>
        <v>0</v>
      </c>
      <c r="U179" s="124">
        <f t="shared" si="163"/>
        <v>0</v>
      </c>
      <c r="V179" s="125">
        <f t="shared" si="136"/>
        <v>118.75277777777778</v>
      </c>
      <c r="W179" s="125">
        <f t="shared" si="137"/>
        <v>117.33611111111111</v>
      </c>
      <c r="X179" s="126">
        <f t="shared" si="138"/>
        <v>1</v>
      </c>
      <c r="Y179" s="127">
        <f t="shared" si="164"/>
        <v>43101</v>
      </c>
      <c r="Z179" s="127">
        <f t="shared" si="165"/>
        <v>43101</v>
      </c>
      <c r="AA179" s="124">
        <f t="shared" si="152"/>
        <v>1</v>
      </c>
      <c r="AB179" s="128">
        <f t="shared" si="153"/>
        <v>43131</v>
      </c>
      <c r="AC179" s="124">
        <f t="shared" si="141"/>
        <v>1</v>
      </c>
      <c r="AD179" s="124">
        <f t="shared" si="142"/>
        <v>1</v>
      </c>
      <c r="AE179" s="127">
        <f t="shared" si="166"/>
        <v>0</v>
      </c>
      <c r="AF179" s="127">
        <f t="shared" si="167"/>
        <v>0</v>
      </c>
      <c r="AG179" s="124">
        <f t="shared" si="154"/>
        <v>1</v>
      </c>
      <c r="AH179" s="124">
        <f t="shared" si="144"/>
        <v>1</v>
      </c>
      <c r="AI179" s="124">
        <f t="shared" si="145"/>
        <v>1</v>
      </c>
      <c r="AJ179" s="124">
        <f t="shared" si="146"/>
        <v>0</v>
      </c>
      <c r="AK179" s="124">
        <f t="shared" si="147"/>
        <v>0</v>
      </c>
      <c r="AL179" s="124">
        <f t="shared" si="155"/>
        <v>0</v>
      </c>
      <c r="AM179" s="129">
        <f t="shared" si="168"/>
        <v>0</v>
      </c>
      <c r="AN179" s="129">
        <f t="shared" si="169"/>
        <v>0</v>
      </c>
      <c r="AP179" s="124">
        <f t="shared" si="170"/>
        <v>0</v>
      </c>
      <c r="AQ179" s="124">
        <f t="shared" si="170"/>
        <v>0</v>
      </c>
      <c r="AR179" s="124">
        <f t="shared" si="170"/>
        <v>0</v>
      </c>
      <c r="AS179" s="124">
        <f t="shared" si="170"/>
        <v>0</v>
      </c>
      <c r="AT179" s="124">
        <f t="shared" si="170"/>
        <v>0</v>
      </c>
      <c r="AU179" s="124">
        <f t="shared" si="170"/>
        <v>0</v>
      </c>
      <c r="AV179" s="124">
        <f t="shared" si="170"/>
        <v>0</v>
      </c>
      <c r="AW179" s="124">
        <f t="shared" si="170"/>
        <v>0</v>
      </c>
      <c r="AX179" s="124">
        <f t="shared" si="170"/>
        <v>0</v>
      </c>
      <c r="AY179" s="124">
        <f t="shared" si="170"/>
        <v>0</v>
      </c>
      <c r="AZ179" s="124">
        <f t="shared" si="171"/>
        <v>0</v>
      </c>
    </row>
    <row r="180" spans="1:52" x14ac:dyDescent="0.25">
      <c r="A180" s="62">
        <f t="shared" si="149"/>
        <v>163</v>
      </c>
      <c r="B180" s="41"/>
      <c r="C180" s="33"/>
      <c r="D180" s="34"/>
      <c r="E180" s="13"/>
      <c r="F180" s="38"/>
      <c r="G180" s="13"/>
      <c r="H180" s="13"/>
      <c r="I180" s="29" t="str">
        <f t="shared" si="130"/>
        <v/>
      </c>
      <c r="J180" s="47" t="str">
        <f t="shared" si="131"/>
        <v/>
      </c>
      <c r="K180" s="48" t="str">
        <f t="shared" si="132"/>
        <v/>
      </c>
      <c r="L180" s="124">
        <f t="shared" si="133"/>
        <v>0</v>
      </c>
      <c r="M180" s="124">
        <f t="shared" si="134"/>
        <v>0</v>
      </c>
      <c r="N180" s="124">
        <f t="shared" si="157"/>
        <v>0</v>
      </c>
      <c r="O180" s="124">
        <f t="shared" si="158"/>
        <v>0</v>
      </c>
      <c r="P180" s="124">
        <f t="shared" si="159"/>
        <v>0</v>
      </c>
      <c r="Q180" s="124">
        <f t="shared" si="135"/>
        <v>-1</v>
      </c>
      <c r="R180" s="124">
        <f t="shared" si="160"/>
        <v>0</v>
      </c>
      <c r="S180" s="124">
        <f t="shared" si="161"/>
        <v>0</v>
      </c>
      <c r="T180" s="124">
        <f t="shared" si="162"/>
        <v>0</v>
      </c>
      <c r="U180" s="124">
        <f t="shared" si="163"/>
        <v>0</v>
      </c>
      <c r="V180" s="125">
        <f t="shared" si="136"/>
        <v>118.75277777777778</v>
      </c>
      <c r="W180" s="125">
        <f t="shared" si="137"/>
        <v>117.33611111111111</v>
      </c>
      <c r="X180" s="126">
        <f t="shared" si="138"/>
        <v>1</v>
      </c>
      <c r="Y180" s="127">
        <f t="shared" si="164"/>
        <v>43101</v>
      </c>
      <c r="Z180" s="127">
        <f t="shared" si="165"/>
        <v>43101</v>
      </c>
      <c r="AA180" s="124">
        <f t="shared" si="152"/>
        <v>1</v>
      </c>
      <c r="AB180" s="128">
        <f t="shared" si="153"/>
        <v>43131</v>
      </c>
      <c r="AC180" s="124">
        <f t="shared" si="141"/>
        <v>1</v>
      </c>
      <c r="AD180" s="124">
        <f t="shared" si="142"/>
        <v>1</v>
      </c>
      <c r="AE180" s="127">
        <f t="shared" si="166"/>
        <v>0</v>
      </c>
      <c r="AF180" s="127">
        <f t="shared" si="167"/>
        <v>0</v>
      </c>
      <c r="AG180" s="124">
        <f t="shared" si="154"/>
        <v>1</v>
      </c>
      <c r="AH180" s="124">
        <f t="shared" si="144"/>
        <v>1</v>
      </c>
      <c r="AI180" s="124">
        <f t="shared" si="145"/>
        <v>1</v>
      </c>
      <c r="AJ180" s="124">
        <f t="shared" si="146"/>
        <v>0</v>
      </c>
      <c r="AK180" s="124">
        <f t="shared" si="147"/>
        <v>0</v>
      </c>
      <c r="AL180" s="124">
        <f t="shared" si="155"/>
        <v>0</v>
      </c>
      <c r="AM180" s="129">
        <f t="shared" si="168"/>
        <v>0</v>
      </c>
      <c r="AN180" s="129">
        <f t="shared" si="169"/>
        <v>0</v>
      </c>
      <c r="AP180" s="124">
        <f t="shared" si="170"/>
        <v>0</v>
      </c>
      <c r="AQ180" s="124">
        <f t="shared" si="170"/>
        <v>0</v>
      </c>
      <c r="AR180" s="124">
        <f t="shared" si="170"/>
        <v>0</v>
      </c>
      <c r="AS180" s="124">
        <f t="shared" si="170"/>
        <v>0</v>
      </c>
      <c r="AT180" s="124">
        <f t="shared" si="170"/>
        <v>0</v>
      </c>
      <c r="AU180" s="124">
        <f t="shared" si="170"/>
        <v>0</v>
      </c>
      <c r="AV180" s="124">
        <f t="shared" si="170"/>
        <v>0</v>
      </c>
      <c r="AW180" s="124">
        <f t="shared" si="170"/>
        <v>0</v>
      </c>
      <c r="AX180" s="124">
        <f t="shared" si="170"/>
        <v>0</v>
      </c>
      <c r="AY180" s="124">
        <f t="shared" si="170"/>
        <v>0</v>
      </c>
      <c r="AZ180" s="124">
        <f t="shared" si="171"/>
        <v>0</v>
      </c>
    </row>
    <row r="181" spans="1:52" x14ac:dyDescent="0.25">
      <c r="A181" s="62">
        <f t="shared" si="149"/>
        <v>164</v>
      </c>
      <c r="B181" s="41"/>
      <c r="C181" s="33"/>
      <c r="D181" s="34"/>
      <c r="E181" s="13"/>
      <c r="F181" s="38"/>
      <c r="G181" s="13"/>
      <c r="H181" s="13"/>
      <c r="I181" s="29" t="str">
        <f t="shared" si="130"/>
        <v/>
      </c>
      <c r="J181" s="47" t="str">
        <f t="shared" si="131"/>
        <v/>
      </c>
      <c r="K181" s="48" t="str">
        <f t="shared" si="132"/>
        <v/>
      </c>
      <c r="L181" s="124">
        <f t="shared" si="133"/>
        <v>0</v>
      </c>
      <c r="M181" s="124">
        <f t="shared" si="134"/>
        <v>0</v>
      </c>
      <c r="N181" s="124">
        <f t="shared" si="157"/>
        <v>0</v>
      </c>
      <c r="O181" s="124">
        <f t="shared" si="158"/>
        <v>0</v>
      </c>
      <c r="P181" s="124">
        <f t="shared" si="159"/>
        <v>0</v>
      </c>
      <c r="Q181" s="124">
        <f t="shared" si="135"/>
        <v>-1</v>
      </c>
      <c r="R181" s="124">
        <f t="shared" si="160"/>
        <v>0</v>
      </c>
      <c r="S181" s="124">
        <f t="shared" si="161"/>
        <v>0</v>
      </c>
      <c r="T181" s="124">
        <f t="shared" si="162"/>
        <v>0</v>
      </c>
      <c r="U181" s="124">
        <f t="shared" si="163"/>
        <v>0</v>
      </c>
      <c r="V181" s="125">
        <f t="shared" si="136"/>
        <v>118.75277777777778</v>
      </c>
      <c r="W181" s="125">
        <f t="shared" si="137"/>
        <v>117.33611111111111</v>
      </c>
      <c r="X181" s="126">
        <f t="shared" si="138"/>
        <v>1</v>
      </c>
      <c r="Y181" s="127">
        <f t="shared" si="164"/>
        <v>43101</v>
      </c>
      <c r="Z181" s="127">
        <f t="shared" si="165"/>
        <v>43101</v>
      </c>
      <c r="AA181" s="124">
        <f t="shared" si="152"/>
        <v>1</v>
      </c>
      <c r="AB181" s="128">
        <f t="shared" si="153"/>
        <v>43131</v>
      </c>
      <c r="AC181" s="124">
        <f t="shared" si="141"/>
        <v>1</v>
      </c>
      <c r="AD181" s="124">
        <f t="shared" si="142"/>
        <v>1</v>
      </c>
      <c r="AE181" s="127">
        <f t="shared" si="166"/>
        <v>0</v>
      </c>
      <c r="AF181" s="127">
        <f t="shared" si="167"/>
        <v>0</v>
      </c>
      <c r="AG181" s="124">
        <f t="shared" si="154"/>
        <v>1</v>
      </c>
      <c r="AH181" s="124">
        <f t="shared" si="144"/>
        <v>1</v>
      </c>
      <c r="AI181" s="124">
        <f t="shared" si="145"/>
        <v>1</v>
      </c>
      <c r="AJ181" s="124">
        <f t="shared" si="146"/>
        <v>0</v>
      </c>
      <c r="AK181" s="124">
        <f t="shared" si="147"/>
        <v>0</v>
      </c>
      <c r="AL181" s="124">
        <f t="shared" si="155"/>
        <v>0</v>
      </c>
      <c r="AM181" s="129">
        <f t="shared" si="168"/>
        <v>0</v>
      </c>
      <c r="AN181" s="129">
        <f t="shared" si="169"/>
        <v>0</v>
      </c>
      <c r="AP181" s="124">
        <f t="shared" si="170"/>
        <v>0</v>
      </c>
      <c r="AQ181" s="124">
        <f t="shared" si="170"/>
        <v>0</v>
      </c>
      <c r="AR181" s="124">
        <f t="shared" si="170"/>
        <v>0</v>
      </c>
      <c r="AS181" s="124">
        <f t="shared" si="170"/>
        <v>0</v>
      </c>
      <c r="AT181" s="124">
        <f t="shared" si="170"/>
        <v>0</v>
      </c>
      <c r="AU181" s="124">
        <f t="shared" si="170"/>
        <v>0</v>
      </c>
      <c r="AV181" s="124">
        <f t="shared" si="170"/>
        <v>0</v>
      </c>
      <c r="AW181" s="124">
        <f t="shared" si="170"/>
        <v>0</v>
      </c>
      <c r="AX181" s="124">
        <f t="shared" si="170"/>
        <v>0</v>
      </c>
      <c r="AY181" s="124">
        <f t="shared" si="170"/>
        <v>0</v>
      </c>
      <c r="AZ181" s="124">
        <f t="shared" si="171"/>
        <v>0</v>
      </c>
    </row>
    <row r="182" spans="1:52" x14ac:dyDescent="0.25">
      <c r="A182" s="62">
        <f t="shared" si="149"/>
        <v>165</v>
      </c>
      <c r="B182" s="41"/>
      <c r="C182" s="33"/>
      <c r="D182" s="34"/>
      <c r="E182" s="13"/>
      <c r="F182" s="38"/>
      <c r="G182" s="13"/>
      <c r="H182" s="13"/>
      <c r="I182" s="29" t="str">
        <f t="shared" si="130"/>
        <v/>
      </c>
      <c r="J182" s="47" t="str">
        <f t="shared" si="131"/>
        <v/>
      </c>
      <c r="K182" s="48" t="str">
        <f t="shared" si="132"/>
        <v/>
      </c>
      <c r="L182" s="124">
        <f t="shared" si="133"/>
        <v>0</v>
      </c>
      <c r="M182" s="124">
        <f t="shared" si="134"/>
        <v>0</v>
      </c>
      <c r="N182" s="124">
        <f t="shared" si="157"/>
        <v>0</v>
      </c>
      <c r="O182" s="124">
        <f t="shared" si="158"/>
        <v>0</v>
      </c>
      <c r="P182" s="124">
        <f t="shared" si="159"/>
        <v>0</v>
      </c>
      <c r="Q182" s="124">
        <f t="shared" si="135"/>
        <v>-1</v>
      </c>
      <c r="R182" s="124">
        <f t="shared" si="160"/>
        <v>0</v>
      </c>
      <c r="S182" s="124">
        <f t="shared" si="161"/>
        <v>0</v>
      </c>
      <c r="T182" s="124">
        <f t="shared" si="162"/>
        <v>0</v>
      </c>
      <c r="U182" s="124">
        <f t="shared" si="163"/>
        <v>0</v>
      </c>
      <c r="V182" s="125">
        <f t="shared" si="136"/>
        <v>118.75277777777778</v>
      </c>
      <c r="W182" s="125">
        <f t="shared" si="137"/>
        <v>117.33611111111111</v>
      </c>
      <c r="X182" s="126">
        <f t="shared" si="138"/>
        <v>1</v>
      </c>
      <c r="Y182" s="127">
        <f t="shared" si="164"/>
        <v>43101</v>
      </c>
      <c r="Z182" s="127">
        <f t="shared" si="165"/>
        <v>43101</v>
      </c>
      <c r="AA182" s="124">
        <f t="shared" si="152"/>
        <v>1</v>
      </c>
      <c r="AB182" s="128">
        <f t="shared" si="153"/>
        <v>43131</v>
      </c>
      <c r="AC182" s="124">
        <f t="shared" si="141"/>
        <v>1</v>
      </c>
      <c r="AD182" s="124">
        <f t="shared" si="142"/>
        <v>1</v>
      </c>
      <c r="AE182" s="127">
        <f t="shared" si="166"/>
        <v>0</v>
      </c>
      <c r="AF182" s="127">
        <f t="shared" si="167"/>
        <v>0</v>
      </c>
      <c r="AG182" s="124">
        <f t="shared" si="154"/>
        <v>1</v>
      </c>
      <c r="AH182" s="124">
        <f t="shared" si="144"/>
        <v>1</v>
      </c>
      <c r="AI182" s="124">
        <f t="shared" si="145"/>
        <v>1</v>
      </c>
      <c r="AJ182" s="124">
        <f t="shared" si="146"/>
        <v>0</v>
      </c>
      <c r="AK182" s="124">
        <f t="shared" si="147"/>
        <v>0</v>
      </c>
      <c r="AL182" s="124">
        <f t="shared" si="155"/>
        <v>0</v>
      </c>
      <c r="AM182" s="129">
        <f t="shared" si="168"/>
        <v>0</v>
      </c>
      <c r="AN182" s="129">
        <f t="shared" si="169"/>
        <v>0</v>
      </c>
      <c r="AP182" s="124">
        <f t="shared" si="170"/>
        <v>0</v>
      </c>
      <c r="AQ182" s="124">
        <f t="shared" si="170"/>
        <v>0</v>
      </c>
      <c r="AR182" s="124">
        <f t="shared" si="170"/>
        <v>0</v>
      </c>
      <c r="AS182" s="124">
        <f t="shared" si="170"/>
        <v>0</v>
      </c>
      <c r="AT182" s="124">
        <f t="shared" si="170"/>
        <v>0</v>
      </c>
      <c r="AU182" s="124">
        <f t="shared" si="170"/>
        <v>0</v>
      </c>
      <c r="AV182" s="124">
        <f t="shared" si="170"/>
        <v>0</v>
      </c>
      <c r="AW182" s="124">
        <f t="shared" si="170"/>
        <v>0</v>
      </c>
      <c r="AX182" s="124">
        <f t="shared" si="170"/>
        <v>0</v>
      </c>
      <c r="AY182" s="124">
        <f t="shared" si="170"/>
        <v>0</v>
      </c>
      <c r="AZ182" s="124">
        <f t="shared" si="171"/>
        <v>0</v>
      </c>
    </row>
    <row r="183" spans="1:52" x14ac:dyDescent="0.25">
      <c r="A183" s="62">
        <f t="shared" si="149"/>
        <v>166</v>
      </c>
      <c r="B183" s="41"/>
      <c r="C183" s="33"/>
      <c r="D183" s="34"/>
      <c r="E183" s="13"/>
      <c r="F183" s="38"/>
      <c r="G183" s="13"/>
      <c r="H183" s="13"/>
      <c r="I183" s="29" t="str">
        <f t="shared" si="130"/>
        <v/>
      </c>
      <c r="J183" s="47" t="str">
        <f t="shared" si="131"/>
        <v/>
      </c>
      <c r="K183" s="48" t="str">
        <f t="shared" si="132"/>
        <v/>
      </c>
      <c r="L183" s="124">
        <f t="shared" si="133"/>
        <v>0</v>
      </c>
      <c r="M183" s="124">
        <f t="shared" si="134"/>
        <v>0</v>
      </c>
      <c r="N183" s="124">
        <f t="shared" si="157"/>
        <v>0</v>
      </c>
      <c r="O183" s="124">
        <f t="shared" si="158"/>
        <v>0</v>
      </c>
      <c r="P183" s="124">
        <f t="shared" si="159"/>
        <v>0</v>
      </c>
      <c r="Q183" s="124">
        <f t="shared" si="135"/>
        <v>-1</v>
      </c>
      <c r="R183" s="124">
        <f t="shared" si="160"/>
        <v>0</v>
      </c>
      <c r="S183" s="124">
        <f t="shared" si="161"/>
        <v>0</v>
      </c>
      <c r="T183" s="124">
        <f t="shared" si="162"/>
        <v>0</v>
      </c>
      <c r="U183" s="124">
        <f t="shared" si="163"/>
        <v>0</v>
      </c>
      <c r="V183" s="125">
        <f t="shared" si="136"/>
        <v>118.75277777777778</v>
      </c>
      <c r="W183" s="125">
        <f t="shared" si="137"/>
        <v>117.33611111111111</v>
      </c>
      <c r="X183" s="126">
        <f t="shared" si="138"/>
        <v>1</v>
      </c>
      <c r="Y183" s="127">
        <f t="shared" si="164"/>
        <v>43101</v>
      </c>
      <c r="Z183" s="127">
        <f t="shared" si="165"/>
        <v>43101</v>
      </c>
      <c r="AA183" s="124">
        <f t="shared" si="152"/>
        <v>1</v>
      </c>
      <c r="AB183" s="128">
        <f t="shared" si="153"/>
        <v>43131</v>
      </c>
      <c r="AC183" s="124">
        <f t="shared" si="141"/>
        <v>1</v>
      </c>
      <c r="AD183" s="124">
        <f t="shared" si="142"/>
        <v>1</v>
      </c>
      <c r="AE183" s="127">
        <f t="shared" si="166"/>
        <v>0</v>
      </c>
      <c r="AF183" s="127">
        <f t="shared" si="167"/>
        <v>0</v>
      </c>
      <c r="AG183" s="124">
        <f t="shared" si="154"/>
        <v>1</v>
      </c>
      <c r="AH183" s="124">
        <f t="shared" si="144"/>
        <v>1</v>
      </c>
      <c r="AI183" s="124">
        <f t="shared" si="145"/>
        <v>1</v>
      </c>
      <c r="AJ183" s="124">
        <f t="shared" si="146"/>
        <v>0</v>
      </c>
      <c r="AK183" s="124">
        <f t="shared" si="147"/>
        <v>0</v>
      </c>
      <c r="AL183" s="124">
        <f t="shared" si="155"/>
        <v>0</v>
      </c>
      <c r="AM183" s="129">
        <f t="shared" si="168"/>
        <v>0</v>
      </c>
      <c r="AN183" s="129">
        <f t="shared" si="169"/>
        <v>0</v>
      </c>
      <c r="AP183" s="124">
        <f t="shared" si="170"/>
        <v>0</v>
      </c>
      <c r="AQ183" s="124">
        <f t="shared" si="170"/>
        <v>0</v>
      </c>
      <c r="AR183" s="124">
        <f t="shared" si="170"/>
        <v>0</v>
      </c>
      <c r="AS183" s="124">
        <f t="shared" si="170"/>
        <v>0</v>
      </c>
      <c r="AT183" s="124">
        <f t="shared" si="170"/>
        <v>0</v>
      </c>
      <c r="AU183" s="124">
        <f t="shared" si="170"/>
        <v>0</v>
      </c>
      <c r="AV183" s="124">
        <f t="shared" si="170"/>
        <v>0</v>
      </c>
      <c r="AW183" s="124">
        <f t="shared" si="170"/>
        <v>0</v>
      </c>
      <c r="AX183" s="124">
        <f t="shared" si="170"/>
        <v>0</v>
      </c>
      <c r="AY183" s="124">
        <f t="shared" si="170"/>
        <v>0</v>
      </c>
      <c r="AZ183" s="124">
        <f t="shared" si="171"/>
        <v>0</v>
      </c>
    </row>
    <row r="184" spans="1:52" x14ac:dyDescent="0.25">
      <c r="A184" s="62">
        <f t="shared" si="149"/>
        <v>167</v>
      </c>
      <c r="B184" s="41"/>
      <c r="C184" s="33"/>
      <c r="D184" s="34"/>
      <c r="E184" s="13"/>
      <c r="F184" s="38"/>
      <c r="G184" s="13"/>
      <c r="H184" s="13"/>
      <c r="I184" s="29" t="str">
        <f t="shared" si="130"/>
        <v/>
      </c>
      <c r="J184" s="47" t="str">
        <f t="shared" si="131"/>
        <v/>
      </c>
      <c r="K184" s="48" t="str">
        <f t="shared" si="132"/>
        <v/>
      </c>
      <c r="L184" s="124">
        <f t="shared" si="133"/>
        <v>0</v>
      </c>
      <c r="M184" s="124">
        <f t="shared" si="134"/>
        <v>0</v>
      </c>
      <c r="N184" s="124">
        <f t="shared" si="157"/>
        <v>0</v>
      </c>
      <c r="O184" s="124">
        <f t="shared" si="158"/>
        <v>0</v>
      </c>
      <c r="P184" s="124">
        <f t="shared" si="159"/>
        <v>0</v>
      </c>
      <c r="Q184" s="124">
        <f t="shared" si="135"/>
        <v>-1</v>
      </c>
      <c r="R184" s="124">
        <f t="shared" si="160"/>
        <v>0</v>
      </c>
      <c r="S184" s="124">
        <f t="shared" si="161"/>
        <v>0</v>
      </c>
      <c r="T184" s="124">
        <f t="shared" si="162"/>
        <v>0</v>
      </c>
      <c r="U184" s="124">
        <f t="shared" si="163"/>
        <v>0</v>
      </c>
      <c r="V184" s="125">
        <f t="shared" si="136"/>
        <v>118.75277777777778</v>
      </c>
      <c r="W184" s="125">
        <f t="shared" si="137"/>
        <v>117.33611111111111</v>
      </c>
      <c r="X184" s="126">
        <f t="shared" si="138"/>
        <v>1</v>
      </c>
      <c r="Y184" s="127">
        <f t="shared" si="164"/>
        <v>43101</v>
      </c>
      <c r="Z184" s="127">
        <f t="shared" si="165"/>
        <v>43101</v>
      </c>
      <c r="AA184" s="124">
        <f t="shared" si="152"/>
        <v>1</v>
      </c>
      <c r="AB184" s="128">
        <f t="shared" si="153"/>
        <v>43131</v>
      </c>
      <c r="AC184" s="124">
        <f t="shared" si="141"/>
        <v>1</v>
      </c>
      <c r="AD184" s="124">
        <f t="shared" si="142"/>
        <v>1</v>
      </c>
      <c r="AE184" s="127">
        <f t="shared" si="166"/>
        <v>0</v>
      </c>
      <c r="AF184" s="127">
        <f t="shared" si="167"/>
        <v>0</v>
      </c>
      <c r="AG184" s="124">
        <f t="shared" si="154"/>
        <v>1</v>
      </c>
      <c r="AH184" s="124">
        <f t="shared" si="144"/>
        <v>1</v>
      </c>
      <c r="AI184" s="124">
        <f t="shared" si="145"/>
        <v>1</v>
      </c>
      <c r="AJ184" s="124">
        <f t="shared" si="146"/>
        <v>0</v>
      </c>
      <c r="AK184" s="124">
        <f t="shared" si="147"/>
        <v>0</v>
      </c>
      <c r="AL184" s="124">
        <f t="shared" si="155"/>
        <v>0</v>
      </c>
      <c r="AM184" s="129">
        <f t="shared" si="168"/>
        <v>0</v>
      </c>
      <c r="AN184" s="129">
        <f t="shared" si="169"/>
        <v>0</v>
      </c>
      <c r="AP184" s="124">
        <f t="shared" si="170"/>
        <v>0</v>
      </c>
      <c r="AQ184" s="124">
        <f t="shared" si="170"/>
        <v>0</v>
      </c>
      <c r="AR184" s="124">
        <f t="shared" si="170"/>
        <v>0</v>
      </c>
      <c r="AS184" s="124">
        <f t="shared" si="170"/>
        <v>0</v>
      </c>
      <c r="AT184" s="124">
        <f t="shared" si="170"/>
        <v>0</v>
      </c>
      <c r="AU184" s="124">
        <f t="shared" si="170"/>
        <v>0</v>
      </c>
      <c r="AV184" s="124">
        <f t="shared" si="170"/>
        <v>0</v>
      </c>
      <c r="AW184" s="124">
        <f t="shared" si="170"/>
        <v>0</v>
      </c>
      <c r="AX184" s="124">
        <f t="shared" si="170"/>
        <v>0</v>
      </c>
      <c r="AY184" s="124">
        <f t="shared" si="170"/>
        <v>0</v>
      </c>
      <c r="AZ184" s="124">
        <f t="shared" si="171"/>
        <v>0</v>
      </c>
    </row>
    <row r="185" spans="1:52" x14ac:dyDescent="0.25">
      <c r="A185" s="62">
        <f t="shared" si="149"/>
        <v>168</v>
      </c>
      <c r="B185" s="41"/>
      <c r="C185" s="33"/>
      <c r="D185" s="34"/>
      <c r="E185" s="13"/>
      <c r="F185" s="38"/>
      <c r="G185" s="13"/>
      <c r="H185" s="13"/>
      <c r="I185" s="29" t="str">
        <f t="shared" si="130"/>
        <v/>
      </c>
      <c r="J185" s="47" t="str">
        <f t="shared" si="131"/>
        <v/>
      </c>
      <c r="K185" s="48" t="str">
        <f t="shared" si="132"/>
        <v/>
      </c>
      <c r="L185" s="124">
        <f t="shared" si="133"/>
        <v>0</v>
      </c>
      <c r="M185" s="124">
        <f t="shared" si="134"/>
        <v>0</v>
      </c>
      <c r="N185" s="124">
        <f t="shared" si="157"/>
        <v>0</v>
      </c>
      <c r="O185" s="124">
        <f t="shared" si="158"/>
        <v>0</v>
      </c>
      <c r="P185" s="124">
        <f t="shared" si="159"/>
        <v>0</v>
      </c>
      <c r="Q185" s="124">
        <f t="shared" si="135"/>
        <v>-1</v>
      </c>
      <c r="R185" s="124">
        <f t="shared" si="160"/>
        <v>0</v>
      </c>
      <c r="S185" s="124">
        <f t="shared" si="161"/>
        <v>0</v>
      </c>
      <c r="T185" s="124">
        <f t="shared" si="162"/>
        <v>0</v>
      </c>
      <c r="U185" s="124">
        <f t="shared" si="163"/>
        <v>0</v>
      </c>
      <c r="V185" s="125">
        <f t="shared" si="136"/>
        <v>118.75277777777778</v>
      </c>
      <c r="W185" s="125">
        <f t="shared" si="137"/>
        <v>117.33611111111111</v>
      </c>
      <c r="X185" s="126">
        <f t="shared" si="138"/>
        <v>1</v>
      </c>
      <c r="Y185" s="127">
        <f t="shared" si="164"/>
        <v>43101</v>
      </c>
      <c r="Z185" s="127">
        <f t="shared" si="165"/>
        <v>43101</v>
      </c>
      <c r="AA185" s="124">
        <f t="shared" si="152"/>
        <v>1</v>
      </c>
      <c r="AB185" s="128">
        <f t="shared" si="153"/>
        <v>43131</v>
      </c>
      <c r="AC185" s="124">
        <f t="shared" si="141"/>
        <v>1</v>
      </c>
      <c r="AD185" s="124">
        <f t="shared" si="142"/>
        <v>1</v>
      </c>
      <c r="AE185" s="127">
        <f t="shared" si="166"/>
        <v>0</v>
      </c>
      <c r="AF185" s="127">
        <f t="shared" si="167"/>
        <v>0</v>
      </c>
      <c r="AG185" s="124">
        <f t="shared" si="154"/>
        <v>1</v>
      </c>
      <c r="AH185" s="124">
        <f t="shared" si="144"/>
        <v>1</v>
      </c>
      <c r="AI185" s="124">
        <f t="shared" si="145"/>
        <v>1</v>
      </c>
      <c r="AJ185" s="124">
        <f t="shared" si="146"/>
        <v>0</v>
      </c>
      <c r="AK185" s="124">
        <f t="shared" si="147"/>
        <v>0</v>
      </c>
      <c r="AL185" s="124">
        <f t="shared" si="155"/>
        <v>0</v>
      </c>
      <c r="AM185" s="129">
        <f t="shared" si="168"/>
        <v>0</v>
      </c>
      <c r="AN185" s="129">
        <f t="shared" si="169"/>
        <v>0</v>
      </c>
      <c r="AP185" s="124">
        <f t="shared" si="170"/>
        <v>0</v>
      </c>
      <c r="AQ185" s="124">
        <f t="shared" si="170"/>
        <v>0</v>
      </c>
      <c r="AR185" s="124">
        <f t="shared" si="170"/>
        <v>0</v>
      </c>
      <c r="AS185" s="124">
        <f t="shared" si="170"/>
        <v>0</v>
      </c>
      <c r="AT185" s="124">
        <f t="shared" si="170"/>
        <v>0</v>
      </c>
      <c r="AU185" s="124">
        <f t="shared" si="170"/>
        <v>0</v>
      </c>
      <c r="AV185" s="124">
        <f t="shared" si="170"/>
        <v>0</v>
      </c>
      <c r="AW185" s="124">
        <f t="shared" si="170"/>
        <v>0</v>
      </c>
      <c r="AX185" s="124">
        <f t="shared" si="170"/>
        <v>0</v>
      </c>
      <c r="AY185" s="124">
        <f t="shared" si="170"/>
        <v>0</v>
      </c>
      <c r="AZ185" s="124">
        <f t="shared" si="171"/>
        <v>0</v>
      </c>
    </row>
    <row r="186" spans="1:52" x14ac:dyDescent="0.25">
      <c r="A186" s="62">
        <f t="shared" si="149"/>
        <v>169</v>
      </c>
      <c r="B186" s="41"/>
      <c r="C186" s="33"/>
      <c r="D186" s="34"/>
      <c r="E186" s="13"/>
      <c r="F186" s="38"/>
      <c r="G186" s="13"/>
      <c r="H186" s="13"/>
      <c r="I186" s="29" t="str">
        <f t="shared" si="130"/>
        <v/>
      </c>
      <c r="J186" s="47" t="str">
        <f t="shared" si="131"/>
        <v/>
      </c>
      <c r="K186" s="48" t="str">
        <f t="shared" si="132"/>
        <v/>
      </c>
      <c r="L186" s="124">
        <f t="shared" si="133"/>
        <v>0</v>
      </c>
      <c r="M186" s="124">
        <f t="shared" si="134"/>
        <v>0</v>
      </c>
      <c r="N186" s="124">
        <f t="shared" si="157"/>
        <v>0</v>
      </c>
      <c r="O186" s="124">
        <f t="shared" si="158"/>
        <v>0</v>
      </c>
      <c r="P186" s="124">
        <f t="shared" si="159"/>
        <v>0</v>
      </c>
      <c r="Q186" s="124">
        <f t="shared" si="135"/>
        <v>-1</v>
      </c>
      <c r="R186" s="124">
        <f t="shared" si="160"/>
        <v>0</v>
      </c>
      <c r="S186" s="124">
        <f t="shared" si="161"/>
        <v>0</v>
      </c>
      <c r="T186" s="124">
        <f t="shared" si="162"/>
        <v>0</v>
      </c>
      <c r="U186" s="124">
        <f t="shared" si="163"/>
        <v>0</v>
      </c>
      <c r="V186" s="125">
        <f t="shared" si="136"/>
        <v>118.75277777777778</v>
      </c>
      <c r="W186" s="125">
        <f t="shared" si="137"/>
        <v>117.33611111111111</v>
      </c>
      <c r="X186" s="126">
        <f t="shared" si="138"/>
        <v>1</v>
      </c>
      <c r="Y186" s="127">
        <f t="shared" si="164"/>
        <v>43101</v>
      </c>
      <c r="Z186" s="127">
        <f t="shared" si="165"/>
        <v>43101</v>
      </c>
      <c r="AA186" s="124">
        <f t="shared" si="152"/>
        <v>1</v>
      </c>
      <c r="AB186" s="128">
        <f t="shared" si="153"/>
        <v>43131</v>
      </c>
      <c r="AC186" s="124">
        <f t="shared" si="141"/>
        <v>1</v>
      </c>
      <c r="AD186" s="124">
        <f t="shared" si="142"/>
        <v>1</v>
      </c>
      <c r="AE186" s="127">
        <f t="shared" si="166"/>
        <v>0</v>
      </c>
      <c r="AF186" s="127">
        <f t="shared" si="167"/>
        <v>0</v>
      </c>
      <c r="AG186" s="124">
        <f t="shared" si="154"/>
        <v>1</v>
      </c>
      <c r="AH186" s="124">
        <f t="shared" si="144"/>
        <v>1</v>
      </c>
      <c r="AI186" s="124">
        <f t="shared" si="145"/>
        <v>1</v>
      </c>
      <c r="AJ186" s="124">
        <f t="shared" si="146"/>
        <v>0</v>
      </c>
      <c r="AK186" s="124">
        <f t="shared" si="147"/>
        <v>0</v>
      </c>
      <c r="AL186" s="124">
        <f t="shared" si="155"/>
        <v>0</v>
      </c>
      <c r="AM186" s="129">
        <f t="shared" si="168"/>
        <v>0</v>
      </c>
      <c r="AN186" s="129">
        <f t="shared" si="169"/>
        <v>0</v>
      </c>
      <c r="AP186" s="124">
        <f t="shared" si="170"/>
        <v>0</v>
      </c>
      <c r="AQ186" s="124">
        <f t="shared" si="170"/>
        <v>0</v>
      </c>
      <c r="AR186" s="124">
        <f t="shared" si="170"/>
        <v>0</v>
      </c>
      <c r="AS186" s="124">
        <f t="shared" si="170"/>
        <v>0</v>
      </c>
      <c r="AT186" s="124">
        <f t="shared" si="170"/>
        <v>0</v>
      </c>
      <c r="AU186" s="124">
        <f t="shared" si="170"/>
        <v>0</v>
      </c>
      <c r="AV186" s="124">
        <f t="shared" si="170"/>
        <v>0</v>
      </c>
      <c r="AW186" s="124">
        <f t="shared" si="170"/>
        <v>0</v>
      </c>
      <c r="AX186" s="124">
        <f t="shared" si="170"/>
        <v>0</v>
      </c>
      <c r="AY186" s="124">
        <f t="shared" si="170"/>
        <v>0</v>
      </c>
      <c r="AZ186" s="124">
        <f t="shared" si="171"/>
        <v>0</v>
      </c>
    </row>
    <row r="187" spans="1:52" x14ac:dyDescent="0.25">
      <c r="A187" s="62">
        <f t="shared" si="149"/>
        <v>170</v>
      </c>
      <c r="B187" s="41"/>
      <c r="C187" s="33"/>
      <c r="D187" s="34"/>
      <c r="E187" s="13"/>
      <c r="F187" s="38"/>
      <c r="G187" s="13"/>
      <c r="H187" s="13"/>
      <c r="I187" s="29" t="str">
        <f t="shared" si="130"/>
        <v/>
      </c>
      <c r="J187" s="47" t="str">
        <f t="shared" si="131"/>
        <v/>
      </c>
      <c r="K187" s="48" t="str">
        <f t="shared" si="132"/>
        <v/>
      </c>
      <c r="L187" s="124">
        <f t="shared" si="133"/>
        <v>0</v>
      </c>
      <c r="M187" s="124">
        <f t="shared" si="134"/>
        <v>0</v>
      </c>
      <c r="N187" s="124">
        <f t="shared" si="157"/>
        <v>0</v>
      </c>
      <c r="O187" s="124">
        <f t="shared" si="158"/>
        <v>0</v>
      </c>
      <c r="P187" s="124">
        <f t="shared" si="159"/>
        <v>0</v>
      </c>
      <c r="Q187" s="124">
        <f t="shared" si="135"/>
        <v>-1</v>
      </c>
      <c r="R187" s="124">
        <f t="shared" si="160"/>
        <v>0</v>
      </c>
      <c r="S187" s="124">
        <f t="shared" si="161"/>
        <v>0</v>
      </c>
      <c r="T187" s="124">
        <f t="shared" si="162"/>
        <v>0</v>
      </c>
      <c r="U187" s="124">
        <f t="shared" si="163"/>
        <v>0</v>
      </c>
      <c r="V187" s="125">
        <f t="shared" si="136"/>
        <v>118.75277777777778</v>
      </c>
      <c r="W187" s="125">
        <f t="shared" si="137"/>
        <v>117.33611111111111</v>
      </c>
      <c r="X187" s="126">
        <f t="shared" si="138"/>
        <v>1</v>
      </c>
      <c r="Y187" s="127">
        <f t="shared" si="164"/>
        <v>43101</v>
      </c>
      <c r="Z187" s="127">
        <f t="shared" si="165"/>
        <v>43101</v>
      </c>
      <c r="AA187" s="124">
        <f t="shared" si="152"/>
        <v>1</v>
      </c>
      <c r="AB187" s="128">
        <f t="shared" si="153"/>
        <v>43131</v>
      </c>
      <c r="AC187" s="124">
        <f t="shared" si="141"/>
        <v>1</v>
      </c>
      <c r="AD187" s="124">
        <f t="shared" si="142"/>
        <v>1</v>
      </c>
      <c r="AE187" s="127">
        <f t="shared" si="166"/>
        <v>0</v>
      </c>
      <c r="AF187" s="127">
        <f t="shared" si="167"/>
        <v>0</v>
      </c>
      <c r="AG187" s="124">
        <f t="shared" si="154"/>
        <v>1</v>
      </c>
      <c r="AH187" s="124">
        <f t="shared" si="144"/>
        <v>1</v>
      </c>
      <c r="AI187" s="124">
        <f t="shared" si="145"/>
        <v>1</v>
      </c>
      <c r="AJ187" s="124">
        <f t="shared" si="146"/>
        <v>0</v>
      </c>
      <c r="AK187" s="124">
        <f t="shared" si="147"/>
        <v>0</v>
      </c>
      <c r="AL187" s="124">
        <f t="shared" si="155"/>
        <v>0</v>
      </c>
      <c r="AM187" s="129">
        <f t="shared" si="168"/>
        <v>0</v>
      </c>
      <c r="AN187" s="129">
        <f t="shared" si="169"/>
        <v>0</v>
      </c>
      <c r="AP187" s="124">
        <f t="shared" si="170"/>
        <v>0</v>
      </c>
      <c r="AQ187" s="124">
        <f t="shared" si="170"/>
        <v>0</v>
      </c>
      <c r="AR187" s="124">
        <f t="shared" si="170"/>
        <v>0</v>
      </c>
      <c r="AS187" s="124">
        <f t="shared" si="170"/>
        <v>0</v>
      </c>
      <c r="AT187" s="124">
        <f t="shared" si="170"/>
        <v>0</v>
      </c>
      <c r="AU187" s="124">
        <f t="shared" si="170"/>
        <v>0</v>
      </c>
      <c r="AV187" s="124">
        <f t="shared" si="170"/>
        <v>0</v>
      </c>
      <c r="AW187" s="124">
        <f t="shared" si="170"/>
        <v>0</v>
      </c>
      <c r="AX187" s="124">
        <f t="shared" si="170"/>
        <v>0</v>
      </c>
      <c r="AY187" s="124">
        <f t="shared" si="170"/>
        <v>0</v>
      </c>
      <c r="AZ187" s="124">
        <f t="shared" si="171"/>
        <v>0</v>
      </c>
    </row>
    <row r="188" spans="1:52" x14ac:dyDescent="0.25">
      <c r="A188" s="62">
        <f t="shared" si="149"/>
        <v>171</v>
      </c>
      <c r="B188" s="41"/>
      <c r="C188" s="33"/>
      <c r="D188" s="34"/>
      <c r="E188" s="13"/>
      <c r="F188" s="38"/>
      <c r="G188" s="13"/>
      <c r="H188" s="13"/>
      <c r="I188" s="29" t="str">
        <f t="shared" si="130"/>
        <v/>
      </c>
      <c r="J188" s="47" t="str">
        <f t="shared" si="131"/>
        <v/>
      </c>
      <c r="K188" s="48" t="str">
        <f t="shared" si="132"/>
        <v/>
      </c>
      <c r="L188" s="124">
        <f t="shared" si="133"/>
        <v>0</v>
      </c>
      <c r="M188" s="124">
        <f t="shared" si="134"/>
        <v>0</v>
      </c>
      <c r="N188" s="124">
        <f t="shared" si="157"/>
        <v>0</v>
      </c>
      <c r="O188" s="124">
        <f t="shared" si="158"/>
        <v>0</v>
      </c>
      <c r="P188" s="124">
        <f t="shared" si="159"/>
        <v>0</v>
      </c>
      <c r="Q188" s="124">
        <f t="shared" si="135"/>
        <v>-1</v>
      </c>
      <c r="R188" s="124">
        <f t="shared" si="160"/>
        <v>0</v>
      </c>
      <c r="S188" s="124">
        <f t="shared" si="161"/>
        <v>0</v>
      </c>
      <c r="T188" s="124">
        <f t="shared" si="162"/>
        <v>0</v>
      </c>
      <c r="U188" s="124">
        <f t="shared" si="163"/>
        <v>0</v>
      </c>
      <c r="V188" s="125">
        <f t="shared" si="136"/>
        <v>118.75277777777778</v>
      </c>
      <c r="W188" s="125">
        <f t="shared" si="137"/>
        <v>117.33611111111111</v>
      </c>
      <c r="X188" s="126">
        <f t="shared" si="138"/>
        <v>1</v>
      </c>
      <c r="Y188" s="127">
        <f t="shared" si="164"/>
        <v>43101</v>
      </c>
      <c r="Z188" s="127">
        <f t="shared" si="165"/>
        <v>43101</v>
      </c>
      <c r="AA188" s="124">
        <f t="shared" si="152"/>
        <v>1</v>
      </c>
      <c r="AB188" s="128">
        <f t="shared" si="153"/>
        <v>43131</v>
      </c>
      <c r="AC188" s="124">
        <f t="shared" si="141"/>
        <v>1</v>
      </c>
      <c r="AD188" s="124">
        <f t="shared" si="142"/>
        <v>1</v>
      </c>
      <c r="AE188" s="127">
        <f t="shared" si="166"/>
        <v>0</v>
      </c>
      <c r="AF188" s="127">
        <f t="shared" si="167"/>
        <v>0</v>
      </c>
      <c r="AG188" s="124">
        <f t="shared" si="154"/>
        <v>1</v>
      </c>
      <c r="AH188" s="124">
        <f t="shared" si="144"/>
        <v>1</v>
      </c>
      <c r="AI188" s="124">
        <f t="shared" si="145"/>
        <v>1</v>
      </c>
      <c r="AJ188" s="124">
        <f t="shared" si="146"/>
        <v>0</v>
      </c>
      <c r="AK188" s="124">
        <f t="shared" si="147"/>
        <v>0</v>
      </c>
      <c r="AL188" s="124">
        <f t="shared" si="155"/>
        <v>0</v>
      </c>
      <c r="AM188" s="129">
        <f t="shared" si="168"/>
        <v>0</v>
      </c>
      <c r="AN188" s="129">
        <f t="shared" si="169"/>
        <v>0</v>
      </c>
      <c r="AP188" s="124">
        <f t="shared" ref="AP188:AY197" si="172">IF(AND(ISNUMBER($I188),$I188&gt;0,AP$17&gt;=$AD188,AP$17&lt;=$AI188),1,0)</f>
        <v>0</v>
      </c>
      <c r="AQ188" s="124">
        <f t="shared" si="172"/>
        <v>0</v>
      </c>
      <c r="AR188" s="124">
        <f t="shared" si="172"/>
        <v>0</v>
      </c>
      <c r="AS188" s="124">
        <f t="shared" si="172"/>
        <v>0</v>
      </c>
      <c r="AT188" s="124">
        <f t="shared" si="172"/>
        <v>0</v>
      </c>
      <c r="AU188" s="124">
        <f t="shared" si="172"/>
        <v>0</v>
      </c>
      <c r="AV188" s="124">
        <f t="shared" si="172"/>
        <v>0</v>
      </c>
      <c r="AW188" s="124">
        <f t="shared" si="172"/>
        <v>0</v>
      </c>
      <c r="AX188" s="124">
        <f t="shared" si="172"/>
        <v>0</v>
      </c>
      <c r="AY188" s="124">
        <f t="shared" si="172"/>
        <v>0</v>
      </c>
      <c r="AZ188" s="124">
        <f t="shared" si="171"/>
        <v>0</v>
      </c>
    </row>
    <row r="189" spans="1:52" x14ac:dyDescent="0.25">
      <c r="A189" s="62">
        <f t="shared" si="149"/>
        <v>172</v>
      </c>
      <c r="B189" s="41"/>
      <c r="C189" s="33"/>
      <c r="D189" s="34"/>
      <c r="E189" s="13"/>
      <c r="F189" s="38"/>
      <c r="G189" s="13"/>
      <c r="H189" s="13"/>
      <c r="I189" s="29" t="str">
        <f t="shared" si="130"/>
        <v/>
      </c>
      <c r="J189" s="47" t="str">
        <f t="shared" si="131"/>
        <v/>
      </c>
      <c r="K189" s="48" t="str">
        <f t="shared" si="132"/>
        <v/>
      </c>
      <c r="L189" s="124">
        <f t="shared" si="133"/>
        <v>0</v>
      </c>
      <c r="M189" s="124">
        <f t="shared" si="134"/>
        <v>0</v>
      </c>
      <c r="N189" s="124">
        <f t="shared" si="157"/>
        <v>0</v>
      </c>
      <c r="O189" s="124">
        <f t="shared" si="158"/>
        <v>0</v>
      </c>
      <c r="P189" s="124">
        <f t="shared" si="159"/>
        <v>0</v>
      </c>
      <c r="Q189" s="124">
        <f t="shared" si="135"/>
        <v>-1</v>
      </c>
      <c r="R189" s="124">
        <f t="shared" si="160"/>
        <v>0</v>
      </c>
      <c r="S189" s="124">
        <f t="shared" si="161"/>
        <v>0</v>
      </c>
      <c r="T189" s="124">
        <f t="shared" si="162"/>
        <v>0</v>
      </c>
      <c r="U189" s="124">
        <f t="shared" si="163"/>
        <v>0</v>
      </c>
      <c r="V189" s="125">
        <f t="shared" si="136"/>
        <v>118.75277777777778</v>
      </c>
      <c r="W189" s="125">
        <f t="shared" si="137"/>
        <v>117.33611111111111</v>
      </c>
      <c r="X189" s="126">
        <f t="shared" si="138"/>
        <v>1</v>
      </c>
      <c r="Y189" s="127">
        <f t="shared" si="164"/>
        <v>43101</v>
      </c>
      <c r="Z189" s="127">
        <f t="shared" si="165"/>
        <v>43101</v>
      </c>
      <c r="AA189" s="124">
        <f t="shared" si="152"/>
        <v>1</v>
      </c>
      <c r="AB189" s="128">
        <f t="shared" si="153"/>
        <v>43131</v>
      </c>
      <c r="AC189" s="124">
        <f t="shared" si="141"/>
        <v>1</v>
      </c>
      <c r="AD189" s="124">
        <f t="shared" si="142"/>
        <v>1</v>
      </c>
      <c r="AE189" s="127">
        <f t="shared" si="166"/>
        <v>0</v>
      </c>
      <c r="AF189" s="127">
        <f t="shared" si="167"/>
        <v>0</v>
      </c>
      <c r="AG189" s="124">
        <f t="shared" si="154"/>
        <v>1</v>
      </c>
      <c r="AH189" s="124">
        <f t="shared" si="144"/>
        <v>1</v>
      </c>
      <c r="AI189" s="124">
        <f t="shared" si="145"/>
        <v>1</v>
      </c>
      <c r="AJ189" s="124">
        <f t="shared" si="146"/>
        <v>0</v>
      </c>
      <c r="AK189" s="124">
        <f t="shared" si="147"/>
        <v>0</v>
      </c>
      <c r="AL189" s="124">
        <f t="shared" si="155"/>
        <v>0</v>
      </c>
      <c r="AM189" s="129">
        <f t="shared" si="168"/>
        <v>0</v>
      </c>
      <c r="AN189" s="129">
        <f t="shared" si="169"/>
        <v>0</v>
      </c>
      <c r="AP189" s="124">
        <f t="shared" si="172"/>
        <v>0</v>
      </c>
      <c r="AQ189" s="124">
        <f t="shared" si="172"/>
        <v>0</v>
      </c>
      <c r="AR189" s="124">
        <f t="shared" si="172"/>
        <v>0</v>
      </c>
      <c r="AS189" s="124">
        <f t="shared" si="172"/>
        <v>0</v>
      </c>
      <c r="AT189" s="124">
        <f t="shared" si="172"/>
        <v>0</v>
      </c>
      <c r="AU189" s="124">
        <f t="shared" si="172"/>
        <v>0</v>
      </c>
      <c r="AV189" s="124">
        <f t="shared" si="172"/>
        <v>0</v>
      </c>
      <c r="AW189" s="124">
        <f t="shared" si="172"/>
        <v>0</v>
      </c>
      <c r="AX189" s="124">
        <f t="shared" si="172"/>
        <v>0</v>
      </c>
      <c r="AY189" s="124">
        <f t="shared" si="172"/>
        <v>0</v>
      </c>
      <c r="AZ189" s="124">
        <f t="shared" si="171"/>
        <v>0</v>
      </c>
    </row>
    <row r="190" spans="1:52" x14ac:dyDescent="0.25">
      <c r="A190" s="62">
        <f t="shared" si="149"/>
        <v>173</v>
      </c>
      <c r="B190" s="41"/>
      <c r="C190" s="33"/>
      <c r="D190" s="34"/>
      <c r="E190" s="13"/>
      <c r="F190" s="38"/>
      <c r="G190" s="13"/>
      <c r="H190" s="13"/>
      <c r="I190" s="29" t="str">
        <f t="shared" si="130"/>
        <v/>
      </c>
      <c r="J190" s="47" t="str">
        <f t="shared" si="131"/>
        <v/>
      </c>
      <c r="K190" s="48" t="str">
        <f t="shared" si="132"/>
        <v/>
      </c>
      <c r="L190" s="124">
        <f t="shared" si="133"/>
        <v>0</v>
      </c>
      <c r="M190" s="124">
        <f t="shared" si="134"/>
        <v>0</v>
      </c>
      <c r="N190" s="124">
        <f t="shared" si="157"/>
        <v>0</v>
      </c>
      <c r="O190" s="124">
        <f t="shared" si="158"/>
        <v>0</v>
      </c>
      <c r="P190" s="124">
        <f t="shared" si="159"/>
        <v>0</v>
      </c>
      <c r="Q190" s="124">
        <f t="shared" si="135"/>
        <v>-1</v>
      </c>
      <c r="R190" s="124">
        <f t="shared" si="160"/>
        <v>0</v>
      </c>
      <c r="S190" s="124">
        <f t="shared" si="161"/>
        <v>0</v>
      </c>
      <c r="T190" s="124">
        <f t="shared" si="162"/>
        <v>0</v>
      </c>
      <c r="U190" s="124">
        <f t="shared" si="163"/>
        <v>0</v>
      </c>
      <c r="V190" s="125">
        <f t="shared" si="136"/>
        <v>118.75277777777778</v>
      </c>
      <c r="W190" s="125">
        <f t="shared" si="137"/>
        <v>117.33611111111111</v>
      </c>
      <c r="X190" s="126">
        <f t="shared" si="138"/>
        <v>1</v>
      </c>
      <c r="Y190" s="127">
        <f t="shared" si="164"/>
        <v>43101</v>
      </c>
      <c r="Z190" s="127">
        <f t="shared" si="165"/>
        <v>43101</v>
      </c>
      <c r="AA190" s="124">
        <f t="shared" si="152"/>
        <v>1</v>
      </c>
      <c r="AB190" s="128">
        <f t="shared" si="153"/>
        <v>43131</v>
      </c>
      <c r="AC190" s="124">
        <f t="shared" si="141"/>
        <v>1</v>
      </c>
      <c r="AD190" s="124">
        <f t="shared" si="142"/>
        <v>1</v>
      </c>
      <c r="AE190" s="127">
        <f t="shared" si="166"/>
        <v>0</v>
      </c>
      <c r="AF190" s="127">
        <f t="shared" si="167"/>
        <v>0</v>
      </c>
      <c r="AG190" s="124">
        <f t="shared" si="154"/>
        <v>1</v>
      </c>
      <c r="AH190" s="124">
        <f t="shared" si="144"/>
        <v>1</v>
      </c>
      <c r="AI190" s="124">
        <f t="shared" si="145"/>
        <v>1</v>
      </c>
      <c r="AJ190" s="124">
        <f t="shared" si="146"/>
        <v>0</v>
      </c>
      <c r="AK190" s="124">
        <f t="shared" si="147"/>
        <v>0</v>
      </c>
      <c r="AL190" s="124">
        <f t="shared" si="155"/>
        <v>0</v>
      </c>
      <c r="AM190" s="129">
        <f t="shared" si="168"/>
        <v>0</v>
      </c>
      <c r="AN190" s="129">
        <f t="shared" si="169"/>
        <v>0</v>
      </c>
      <c r="AP190" s="124">
        <f t="shared" si="172"/>
        <v>0</v>
      </c>
      <c r="AQ190" s="124">
        <f t="shared" si="172"/>
        <v>0</v>
      </c>
      <c r="AR190" s="124">
        <f t="shared" si="172"/>
        <v>0</v>
      </c>
      <c r="AS190" s="124">
        <f t="shared" si="172"/>
        <v>0</v>
      </c>
      <c r="AT190" s="124">
        <f t="shared" si="172"/>
        <v>0</v>
      </c>
      <c r="AU190" s="124">
        <f t="shared" si="172"/>
        <v>0</v>
      </c>
      <c r="AV190" s="124">
        <f t="shared" si="172"/>
        <v>0</v>
      </c>
      <c r="AW190" s="124">
        <f t="shared" si="172"/>
        <v>0</v>
      </c>
      <c r="AX190" s="124">
        <f t="shared" si="172"/>
        <v>0</v>
      </c>
      <c r="AY190" s="124">
        <f t="shared" si="172"/>
        <v>0</v>
      </c>
      <c r="AZ190" s="124">
        <f t="shared" si="171"/>
        <v>0</v>
      </c>
    </row>
    <row r="191" spans="1:52" x14ac:dyDescent="0.25">
      <c r="A191" s="62">
        <f t="shared" si="149"/>
        <v>174</v>
      </c>
      <c r="B191" s="41"/>
      <c r="C191" s="33"/>
      <c r="D191" s="34"/>
      <c r="E191" s="13"/>
      <c r="F191" s="38"/>
      <c r="G191" s="13"/>
      <c r="H191" s="13"/>
      <c r="I191" s="29" t="str">
        <f t="shared" si="130"/>
        <v/>
      </c>
      <c r="J191" s="47" t="str">
        <f t="shared" si="131"/>
        <v/>
      </c>
      <c r="K191" s="48" t="str">
        <f t="shared" si="132"/>
        <v/>
      </c>
      <c r="L191" s="124">
        <f t="shared" si="133"/>
        <v>0</v>
      </c>
      <c r="M191" s="124">
        <f t="shared" si="134"/>
        <v>0</v>
      </c>
      <c r="N191" s="124">
        <f t="shared" si="157"/>
        <v>0</v>
      </c>
      <c r="O191" s="124">
        <f t="shared" si="158"/>
        <v>0</v>
      </c>
      <c r="P191" s="124">
        <f t="shared" si="159"/>
        <v>0</v>
      </c>
      <c r="Q191" s="124">
        <f t="shared" si="135"/>
        <v>-1</v>
      </c>
      <c r="R191" s="124">
        <f t="shared" si="160"/>
        <v>0</v>
      </c>
      <c r="S191" s="124">
        <f t="shared" si="161"/>
        <v>0</v>
      </c>
      <c r="T191" s="124">
        <f t="shared" si="162"/>
        <v>0</v>
      </c>
      <c r="U191" s="124">
        <f t="shared" si="163"/>
        <v>0</v>
      </c>
      <c r="V191" s="125">
        <f t="shared" si="136"/>
        <v>118.75277777777778</v>
      </c>
      <c r="W191" s="125">
        <f t="shared" si="137"/>
        <v>117.33611111111111</v>
      </c>
      <c r="X191" s="126">
        <f t="shared" si="138"/>
        <v>1</v>
      </c>
      <c r="Y191" s="127">
        <f t="shared" si="164"/>
        <v>43101</v>
      </c>
      <c r="Z191" s="127">
        <f t="shared" si="165"/>
        <v>43101</v>
      </c>
      <c r="AA191" s="124">
        <f t="shared" si="152"/>
        <v>1</v>
      </c>
      <c r="AB191" s="128">
        <f t="shared" si="153"/>
        <v>43131</v>
      </c>
      <c r="AC191" s="124">
        <f t="shared" si="141"/>
        <v>1</v>
      </c>
      <c r="AD191" s="124">
        <f t="shared" si="142"/>
        <v>1</v>
      </c>
      <c r="AE191" s="127">
        <f t="shared" si="166"/>
        <v>0</v>
      </c>
      <c r="AF191" s="127">
        <f t="shared" si="167"/>
        <v>0</v>
      </c>
      <c r="AG191" s="124">
        <f t="shared" si="154"/>
        <v>1</v>
      </c>
      <c r="AH191" s="124">
        <f t="shared" si="144"/>
        <v>1</v>
      </c>
      <c r="AI191" s="124">
        <f t="shared" si="145"/>
        <v>1</v>
      </c>
      <c r="AJ191" s="124">
        <f t="shared" si="146"/>
        <v>0</v>
      </c>
      <c r="AK191" s="124">
        <f t="shared" si="147"/>
        <v>0</v>
      </c>
      <c r="AL191" s="124">
        <f t="shared" si="155"/>
        <v>0</v>
      </c>
      <c r="AM191" s="129">
        <f t="shared" si="168"/>
        <v>0</v>
      </c>
      <c r="AN191" s="129">
        <f t="shared" si="169"/>
        <v>0</v>
      </c>
      <c r="AP191" s="124">
        <f t="shared" si="172"/>
        <v>0</v>
      </c>
      <c r="AQ191" s="124">
        <f t="shared" si="172"/>
        <v>0</v>
      </c>
      <c r="AR191" s="124">
        <f t="shared" si="172"/>
        <v>0</v>
      </c>
      <c r="AS191" s="124">
        <f t="shared" si="172"/>
        <v>0</v>
      </c>
      <c r="AT191" s="124">
        <f t="shared" si="172"/>
        <v>0</v>
      </c>
      <c r="AU191" s="124">
        <f t="shared" si="172"/>
        <v>0</v>
      </c>
      <c r="AV191" s="124">
        <f t="shared" si="172"/>
        <v>0</v>
      </c>
      <c r="AW191" s="124">
        <f t="shared" si="172"/>
        <v>0</v>
      </c>
      <c r="AX191" s="124">
        <f t="shared" si="172"/>
        <v>0</v>
      </c>
      <c r="AY191" s="124">
        <f t="shared" si="172"/>
        <v>0</v>
      </c>
      <c r="AZ191" s="124">
        <f t="shared" si="171"/>
        <v>0</v>
      </c>
    </row>
    <row r="192" spans="1:52" x14ac:dyDescent="0.25">
      <c r="A192" s="62">
        <f t="shared" si="149"/>
        <v>175</v>
      </c>
      <c r="B192" s="41"/>
      <c r="C192" s="33"/>
      <c r="D192" s="34"/>
      <c r="E192" s="13"/>
      <c r="F192" s="38"/>
      <c r="G192" s="13"/>
      <c r="H192" s="13"/>
      <c r="I192" s="29" t="str">
        <f t="shared" si="130"/>
        <v/>
      </c>
      <c r="J192" s="47" t="str">
        <f t="shared" si="131"/>
        <v/>
      </c>
      <c r="K192" s="48" t="str">
        <f t="shared" si="132"/>
        <v/>
      </c>
      <c r="L192" s="124">
        <f t="shared" si="133"/>
        <v>0</v>
      </c>
      <c r="M192" s="124">
        <f t="shared" si="134"/>
        <v>0</v>
      </c>
      <c r="N192" s="124">
        <f t="shared" si="157"/>
        <v>0</v>
      </c>
      <c r="O192" s="124">
        <f t="shared" si="158"/>
        <v>0</v>
      </c>
      <c r="P192" s="124">
        <f t="shared" si="159"/>
        <v>0</v>
      </c>
      <c r="Q192" s="124">
        <f t="shared" si="135"/>
        <v>-1</v>
      </c>
      <c r="R192" s="124">
        <f t="shared" si="160"/>
        <v>0</v>
      </c>
      <c r="S192" s="124">
        <f t="shared" si="161"/>
        <v>0</v>
      </c>
      <c r="T192" s="124">
        <f t="shared" si="162"/>
        <v>0</v>
      </c>
      <c r="U192" s="124">
        <f t="shared" si="163"/>
        <v>0</v>
      </c>
      <c r="V192" s="125">
        <f t="shared" si="136"/>
        <v>118.75277777777778</v>
      </c>
      <c r="W192" s="125">
        <f t="shared" si="137"/>
        <v>117.33611111111111</v>
      </c>
      <c r="X192" s="126">
        <f t="shared" si="138"/>
        <v>1</v>
      </c>
      <c r="Y192" s="127">
        <f t="shared" si="164"/>
        <v>43101</v>
      </c>
      <c r="Z192" s="127">
        <f t="shared" si="165"/>
        <v>43101</v>
      </c>
      <c r="AA192" s="124">
        <f t="shared" si="152"/>
        <v>1</v>
      </c>
      <c r="AB192" s="128">
        <f t="shared" si="153"/>
        <v>43131</v>
      </c>
      <c r="AC192" s="124">
        <f t="shared" si="141"/>
        <v>1</v>
      </c>
      <c r="AD192" s="124">
        <f t="shared" si="142"/>
        <v>1</v>
      </c>
      <c r="AE192" s="127">
        <f t="shared" si="166"/>
        <v>0</v>
      </c>
      <c r="AF192" s="127">
        <f t="shared" si="167"/>
        <v>0</v>
      </c>
      <c r="AG192" s="124">
        <f t="shared" si="154"/>
        <v>1</v>
      </c>
      <c r="AH192" s="124">
        <f t="shared" si="144"/>
        <v>1</v>
      </c>
      <c r="AI192" s="124">
        <f t="shared" si="145"/>
        <v>1</v>
      </c>
      <c r="AJ192" s="124">
        <f t="shared" si="146"/>
        <v>0</v>
      </c>
      <c r="AK192" s="124">
        <f t="shared" si="147"/>
        <v>0</v>
      </c>
      <c r="AL192" s="124">
        <f t="shared" si="155"/>
        <v>0</v>
      </c>
      <c r="AM192" s="129">
        <f t="shared" si="168"/>
        <v>0</v>
      </c>
      <c r="AN192" s="129">
        <f t="shared" si="169"/>
        <v>0</v>
      </c>
      <c r="AP192" s="124">
        <f t="shared" si="172"/>
        <v>0</v>
      </c>
      <c r="AQ192" s="124">
        <f t="shared" si="172"/>
        <v>0</v>
      </c>
      <c r="AR192" s="124">
        <f t="shared" si="172"/>
        <v>0</v>
      </c>
      <c r="AS192" s="124">
        <f t="shared" si="172"/>
        <v>0</v>
      </c>
      <c r="AT192" s="124">
        <f t="shared" si="172"/>
        <v>0</v>
      </c>
      <c r="AU192" s="124">
        <f t="shared" si="172"/>
        <v>0</v>
      </c>
      <c r="AV192" s="124">
        <f t="shared" si="172"/>
        <v>0</v>
      </c>
      <c r="AW192" s="124">
        <f t="shared" si="172"/>
        <v>0</v>
      </c>
      <c r="AX192" s="124">
        <f t="shared" si="172"/>
        <v>0</v>
      </c>
      <c r="AY192" s="124">
        <f t="shared" si="172"/>
        <v>0</v>
      </c>
      <c r="AZ192" s="124">
        <f t="shared" si="171"/>
        <v>0</v>
      </c>
    </row>
    <row r="193" spans="1:52" x14ac:dyDescent="0.25">
      <c r="A193" s="62">
        <f t="shared" si="149"/>
        <v>176</v>
      </c>
      <c r="B193" s="41"/>
      <c r="C193" s="33"/>
      <c r="D193" s="34"/>
      <c r="E193" s="13"/>
      <c r="F193" s="38"/>
      <c r="G193" s="13"/>
      <c r="H193" s="13"/>
      <c r="I193" s="29" t="str">
        <f t="shared" si="130"/>
        <v/>
      </c>
      <c r="J193" s="47" t="str">
        <f t="shared" si="131"/>
        <v/>
      </c>
      <c r="K193" s="48" t="str">
        <f t="shared" si="132"/>
        <v/>
      </c>
      <c r="L193" s="124">
        <f t="shared" si="133"/>
        <v>0</v>
      </c>
      <c r="M193" s="124">
        <f t="shared" si="134"/>
        <v>0</v>
      </c>
      <c r="N193" s="124">
        <f t="shared" si="157"/>
        <v>0</v>
      </c>
      <c r="O193" s="124">
        <f t="shared" si="158"/>
        <v>0</v>
      </c>
      <c r="P193" s="124">
        <f t="shared" si="159"/>
        <v>0</v>
      </c>
      <c r="Q193" s="124">
        <f t="shared" si="135"/>
        <v>-1</v>
      </c>
      <c r="R193" s="124">
        <f t="shared" si="160"/>
        <v>0</v>
      </c>
      <c r="S193" s="124">
        <f t="shared" si="161"/>
        <v>0</v>
      </c>
      <c r="T193" s="124">
        <f t="shared" si="162"/>
        <v>0</v>
      </c>
      <c r="U193" s="124">
        <f t="shared" si="163"/>
        <v>0</v>
      </c>
      <c r="V193" s="125">
        <f t="shared" si="136"/>
        <v>118.75277777777778</v>
      </c>
      <c r="W193" s="125">
        <f t="shared" si="137"/>
        <v>117.33611111111111</v>
      </c>
      <c r="X193" s="126">
        <f t="shared" si="138"/>
        <v>1</v>
      </c>
      <c r="Y193" s="127">
        <f t="shared" si="164"/>
        <v>43101</v>
      </c>
      <c r="Z193" s="127">
        <f t="shared" si="165"/>
        <v>43101</v>
      </c>
      <c r="AA193" s="124">
        <f t="shared" si="152"/>
        <v>1</v>
      </c>
      <c r="AB193" s="128">
        <f t="shared" si="153"/>
        <v>43131</v>
      </c>
      <c r="AC193" s="124">
        <f t="shared" si="141"/>
        <v>1</v>
      </c>
      <c r="AD193" s="124">
        <f t="shared" si="142"/>
        <v>1</v>
      </c>
      <c r="AE193" s="127">
        <f t="shared" si="166"/>
        <v>0</v>
      </c>
      <c r="AF193" s="127">
        <f t="shared" si="167"/>
        <v>0</v>
      </c>
      <c r="AG193" s="124">
        <f t="shared" si="154"/>
        <v>1</v>
      </c>
      <c r="AH193" s="124">
        <f t="shared" si="144"/>
        <v>1</v>
      </c>
      <c r="AI193" s="124">
        <f t="shared" si="145"/>
        <v>1</v>
      </c>
      <c r="AJ193" s="124">
        <f t="shared" si="146"/>
        <v>0</v>
      </c>
      <c r="AK193" s="124">
        <f t="shared" si="147"/>
        <v>0</v>
      </c>
      <c r="AL193" s="124">
        <f t="shared" si="155"/>
        <v>0</v>
      </c>
      <c r="AM193" s="129">
        <f t="shared" si="168"/>
        <v>0</v>
      </c>
      <c r="AN193" s="129">
        <f t="shared" si="169"/>
        <v>0</v>
      </c>
      <c r="AP193" s="124">
        <f t="shared" si="172"/>
        <v>0</v>
      </c>
      <c r="AQ193" s="124">
        <f t="shared" si="172"/>
        <v>0</v>
      </c>
      <c r="AR193" s="124">
        <f t="shared" si="172"/>
        <v>0</v>
      </c>
      <c r="AS193" s="124">
        <f t="shared" si="172"/>
        <v>0</v>
      </c>
      <c r="AT193" s="124">
        <f t="shared" si="172"/>
        <v>0</v>
      </c>
      <c r="AU193" s="124">
        <f t="shared" si="172"/>
        <v>0</v>
      </c>
      <c r="AV193" s="124">
        <f t="shared" si="172"/>
        <v>0</v>
      </c>
      <c r="AW193" s="124">
        <f t="shared" si="172"/>
        <v>0</v>
      </c>
      <c r="AX193" s="124">
        <f t="shared" si="172"/>
        <v>0</v>
      </c>
      <c r="AY193" s="124">
        <f t="shared" si="172"/>
        <v>0</v>
      </c>
      <c r="AZ193" s="124">
        <f t="shared" si="171"/>
        <v>0</v>
      </c>
    </row>
    <row r="194" spans="1:52" x14ac:dyDescent="0.25">
      <c r="A194" s="62">
        <f t="shared" si="149"/>
        <v>177</v>
      </c>
      <c r="B194" s="41"/>
      <c r="C194" s="33"/>
      <c r="D194" s="34"/>
      <c r="E194" s="13"/>
      <c r="F194" s="38"/>
      <c r="G194" s="13"/>
      <c r="H194" s="13"/>
      <c r="I194" s="29" t="str">
        <f t="shared" si="130"/>
        <v/>
      </c>
      <c r="J194" s="47" t="str">
        <f t="shared" si="131"/>
        <v/>
      </c>
      <c r="K194" s="48" t="str">
        <f t="shared" si="132"/>
        <v/>
      </c>
      <c r="L194" s="124">
        <f t="shared" si="133"/>
        <v>0</v>
      </c>
      <c r="M194" s="124">
        <f t="shared" si="134"/>
        <v>0</v>
      </c>
      <c r="N194" s="124">
        <f t="shared" si="157"/>
        <v>0</v>
      </c>
      <c r="O194" s="124">
        <f t="shared" si="158"/>
        <v>0</v>
      </c>
      <c r="P194" s="124">
        <f t="shared" si="159"/>
        <v>0</v>
      </c>
      <c r="Q194" s="124">
        <f t="shared" si="135"/>
        <v>-1</v>
      </c>
      <c r="R194" s="124">
        <f t="shared" si="160"/>
        <v>0</v>
      </c>
      <c r="S194" s="124">
        <f t="shared" si="161"/>
        <v>0</v>
      </c>
      <c r="T194" s="124">
        <f t="shared" si="162"/>
        <v>0</v>
      </c>
      <c r="U194" s="124">
        <f t="shared" si="163"/>
        <v>0</v>
      </c>
      <c r="V194" s="125">
        <f t="shared" si="136"/>
        <v>118.75277777777778</v>
      </c>
      <c r="W194" s="125">
        <f t="shared" si="137"/>
        <v>117.33611111111111</v>
      </c>
      <c r="X194" s="126">
        <f t="shared" si="138"/>
        <v>1</v>
      </c>
      <c r="Y194" s="127">
        <f t="shared" si="164"/>
        <v>43101</v>
      </c>
      <c r="Z194" s="127">
        <f t="shared" si="165"/>
        <v>43101</v>
      </c>
      <c r="AA194" s="124">
        <f t="shared" si="152"/>
        <v>1</v>
      </c>
      <c r="AB194" s="128">
        <f t="shared" si="153"/>
        <v>43131</v>
      </c>
      <c r="AC194" s="124">
        <f t="shared" si="141"/>
        <v>1</v>
      </c>
      <c r="AD194" s="124">
        <f t="shared" si="142"/>
        <v>1</v>
      </c>
      <c r="AE194" s="127">
        <f t="shared" si="166"/>
        <v>0</v>
      </c>
      <c r="AF194" s="127">
        <f t="shared" si="167"/>
        <v>0</v>
      </c>
      <c r="AG194" s="124">
        <f t="shared" si="154"/>
        <v>1</v>
      </c>
      <c r="AH194" s="124">
        <f t="shared" si="144"/>
        <v>1</v>
      </c>
      <c r="AI194" s="124">
        <f t="shared" si="145"/>
        <v>1</v>
      </c>
      <c r="AJ194" s="124">
        <f t="shared" si="146"/>
        <v>0</v>
      </c>
      <c r="AK194" s="124">
        <f t="shared" si="147"/>
        <v>0</v>
      </c>
      <c r="AL194" s="124">
        <f t="shared" si="155"/>
        <v>0</v>
      </c>
      <c r="AM194" s="129">
        <f t="shared" si="168"/>
        <v>0</v>
      </c>
      <c r="AN194" s="129">
        <f t="shared" si="169"/>
        <v>0</v>
      </c>
      <c r="AP194" s="124">
        <f t="shared" si="172"/>
        <v>0</v>
      </c>
      <c r="AQ194" s="124">
        <f t="shared" si="172"/>
        <v>0</v>
      </c>
      <c r="AR194" s="124">
        <f t="shared" si="172"/>
        <v>0</v>
      </c>
      <c r="AS194" s="124">
        <f t="shared" si="172"/>
        <v>0</v>
      </c>
      <c r="AT194" s="124">
        <f t="shared" si="172"/>
        <v>0</v>
      </c>
      <c r="AU194" s="124">
        <f t="shared" si="172"/>
        <v>0</v>
      </c>
      <c r="AV194" s="124">
        <f t="shared" si="172"/>
        <v>0</v>
      </c>
      <c r="AW194" s="124">
        <f t="shared" si="172"/>
        <v>0</v>
      </c>
      <c r="AX194" s="124">
        <f t="shared" si="172"/>
        <v>0</v>
      </c>
      <c r="AY194" s="124">
        <f t="shared" si="172"/>
        <v>0</v>
      </c>
      <c r="AZ194" s="124">
        <f t="shared" si="171"/>
        <v>0</v>
      </c>
    </row>
    <row r="195" spans="1:52" x14ac:dyDescent="0.25">
      <c r="A195" s="62">
        <f t="shared" si="149"/>
        <v>178</v>
      </c>
      <c r="B195" s="41"/>
      <c r="C195" s="33"/>
      <c r="D195" s="34"/>
      <c r="E195" s="13"/>
      <c r="F195" s="38"/>
      <c r="G195" s="13"/>
      <c r="H195" s="13"/>
      <c r="I195" s="29" t="str">
        <f t="shared" si="130"/>
        <v/>
      </c>
      <c r="J195" s="47" t="str">
        <f t="shared" si="131"/>
        <v/>
      </c>
      <c r="K195" s="48" t="str">
        <f t="shared" si="132"/>
        <v/>
      </c>
      <c r="L195" s="124">
        <f t="shared" si="133"/>
        <v>0</v>
      </c>
      <c r="M195" s="124">
        <f t="shared" si="134"/>
        <v>0</v>
      </c>
      <c r="N195" s="124">
        <f t="shared" si="157"/>
        <v>0</v>
      </c>
      <c r="O195" s="124">
        <f t="shared" si="158"/>
        <v>0</v>
      </c>
      <c r="P195" s="124">
        <f t="shared" si="159"/>
        <v>0</v>
      </c>
      <c r="Q195" s="124">
        <f t="shared" si="135"/>
        <v>-1</v>
      </c>
      <c r="R195" s="124">
        <f t="shared" si="160"/>
        <v>0</v>
      </c>
      <c r="S195" s="124">
        <f t="shared" si="161"/>
        <v>0</v>
      </c>
      <c r="T195" s="124">
        <f t="shared" si="162"/>
        <v>0</v>
      </c>
      <c r="U195" s="124">
        <f t="shared" si="163"/>
        <v>0</v>
      </c>
      <c r="V195" s="125">
        <f t="shared" si="136"/>
        <v>118.75277777777778</v>
      </c>
      <c r="W195" s="125">
        <f t="shared" si="137"/>
        <v>117.33611111111111</v>
      </c>
      <c r="X195" s="126">
        <f t="shared" si="138"/>
        <v>1</v>
      </c>
      <c r="Y195" s="127">
        <f t="shared" si="164"/>
        <v>43101</v>
      </c>
      <c r="Z195" s="127">
        <f t="shared" si="165"/>
        <v>43101</v>
      </c>
      <c r="AA195" s="124">
        <f t="shared" si="152"/>
        <v>1</v>
      </c>
      <c r="AB195" s="128">
        <f t="shared" si="153"/>
        <v>43131</v>
      </c>
      <c r="AC195" s="124">
        <f t="shared" si="141"/>
        <v>1</v>
      </c>
      <c r="AD195" s="124">
        <f t="shared" si="142"/>
        <v>1</v>
      </c>
      <c r="AE195" s="127">
        <f t="shared" si="166"/>
        <v>0</v>
      </c>
      <c r="AF195" s="127">
        <f t="shared" si="167"/>
        <v>0</v>
      </c>
      <c r="AG195" s="124">
        <f t="shared" si="154"/>
        <v>1</v>
      </c>
      <c r="AH195" s="124">
        <f t="shared" si="144"/>
        <v>1</v>
      </c>
      <c r="AI195" s="124">
        <f t="shared" si="145"/>
        <v>1</v>
      </c>
      <c r="AJ195" s="124">
        <f t="shared" si="146"/>
        <v>0</v>
      </c>
      <c r="AK195" s="124">
        <f t="shared" si="147"/>
        <v>0</v>
      </c>
      <c r="AL195" s="124">
        <f t="shared" si="155"/>
        <v>0</v>
      </c>
      <c r="AM195" s="129">
        <f t="shared" si="168"/>
        <v>0</v>
      </c>
      <c r="AN195" s="129">
        <f t="shared" si="169"/>
        <v>0</v>
      </c>
      <c r="AP195" s="124">
        <f t="shared" si="172"/>
        <v>0</v>
      </c>
      <c r="AQ195" s="124">
        <f t="shared" si="172"/>
        <v>0</v>
      </c>
      <c r="AR195" s="124">
        <f t="shared" si="172"/>
        <v>0</v>
      </c>
      <c r="AS195" s="124">
        <f t="shared" si="172"/>
        <v>0</v>
      </c>
      <c r="AT195" s="124">
        <f t="shared" si="172"/>
        <v>0</v>
      </c>
      <c r="AU195" s="124">
        <f t="shared" si="172"/>
        <v>0</v>
      </c>
      <c r="AV195" s="124">
        <f t="shared" si="172"/>
        <v>0</v>
      </c>
      <c r="AW195" s="124">
        <f t="shared" si="172"/>
        <v>0</v>
      </c>
      <c r="AX195" s="124">
        <f t="shared" si="172"/>
        <v>0</v>
      </c>
      <c r="AY195" s="124">
        <f t="shared" si="172"/>
        <v>0</v>
      </c>
      <c r="AZ195" s="124">
        <f t="shared" si="171"/>
        <v>0</v>
      </c>
    </row>
    <row r="196" spans="1:52" x14ac:dyDescent="0.25">
      <c r="A196" s="62">
        <f t="shared" si="149"/>
        <v>179</v>
      </c>
      <c r="B196" s="41"/>
      <c r="C196" s="33"/>
      <c r="D196" s="34"/>
      <c r="E196" s="13"/>
      <c r="F196" s="38"/>
      <c r="G196" s="13"/>
      <c r="H196" s="13"/>
      <c r="I196" s="29" t="str">
        <f t="shared" si="130"/>
        <v/>
      </c>
      <c r="J196" s="47" t="str">
        <f t="shared" si="131"/>
        <v/>
      </c>
      <c r="K196" s="48" t="str">
        <f t="shared" si="132"/>
        <v/>
      </c>
      <c r="L196" s="124">
        <f t="shared" si="133"/>
        <v>0</v>
      </c>
      <c r="M196" s="124">
        <f t="shared" si="134"/>
        <v>0</v>
      </c>
      <c r="N196" s="124">
        <f t="shared" si="157"/>
        <v>0</v>
      </c>
      <c r="O196" s="124">
        <f t="shared" si="158"/>
        <v>0</v>
      </c>
      <c r="P196" s="124">
        <f t="shared" si="159"/>
        <v>0</v>
      </c>
      <c r="Q196" s="124">
        <f t="shared" si="135"/>
        <v>-1</v>
      </c>
      <c r="R196" s="124">
        <f t="shared" si="160"/>
        <v>0</v>
      </c>
      <c r="S196" s="124">
        <f t="shared" si="161"/>
        <v>0</v>
      </c>
      <c r="T196" s="124">
        <f t="shared" si="162"/>
        <v>0</v>
      </c>
      <c r="U196" s="124">
        <f t="shared" si="163"/>
        <v>0</v>
      </c>
      <c r="V196" s="125">
        <f t="shared" si="136"/>
        <v>118.75277777777778</v>
      </c>
      <c r="W196" s="125">
        <f t="shared" si="137"/>
        <v>117.33611111111111</v>
      </c>
      <c r="X196" s="126">
        <f t="shared" si="138"/>
        <v>1</v>
      </c>
      <c r="Y196" s="127">
        <f t="shared" si="164"/>
        <v>43101</v>
      </c>
      <c r="Z196" s="127">
        <f t="shared" si="165"/>
        <v>43101</v>
      </c>
      <c r="AA196" s="124">
        <f t="shared" si="152"/>
        <v>1</v>
      </c>
      <c r="AB196" s="128">
        <f t="shared" si="153"/>
        <v>43131</v>
      </c>
      <c r="AC196" s="124">
        <f t="shared" si="141"/>
        <v>1</v>
      </c>
      <c r="AD196" s="124">
        <f t="shared" si="142"/>
        <v>1</v>
      </c>
      <c r="AE196" s="127">
        <f t="shared" si="166"/>
        <v>0</v>
      </c>
      <c r="AF196" s="127">
        <f t="shared" si="167"/>
        <v>0</v>
      </c>
      <c r="AG196" s="124">
        <f t="shared" si="154"/>
        <v>1</v>
      </c>
      <c r="AH196" s="124">
        <f t="shared" si="144"/>
        <v>1</v>
      </c>
      <c r="AI196" s="124">
        <f t="shared" si="145"/>
        <v>1</v>
      </c>
      <c r="AJ196" s="124">
        <f t="shared" si="146"/>
        <v>0</v>
      </c>
      <c r="AK196" s="124">
        <f t="shared" si="147"/>
        <v>0</v>
      </c>
      <c r="AL196" s="124">
        <f t="shared" si="155"/>
        <v>0</v>
      </c>
      <c r="AM196" s="129">
        <f t="shared" si="168"/>
        <v>0</v>
      </c>
      <c r="AN196" s="129">
        <f t="shared" si="169"/>
        <v>0</v>
      </c>
      <c r="AP196" s="124">
        <f t="shared" si="172"/>
        <v>0</v>
      </c>
      <c r="AQ196" s="124">
        <f t="shared" si="172"/>
        <v>0</v>
      </c>
      <c r="AR196" s="124">
        <f t="shared" si="172"/>
        <v>0</v>
      </c>
      <c r="AS196" s="124">
        <f t="shared" si="172"/>
        <v>0</v>
      </c>
      <c r="AT196" s="124">
        <f t="shared" si="172"/>
        <v>0</v>
      </c>
      <c r="AU196" s="124">
        <f t="shared" si="172"/>
        <v>0</v>
      </c>
      <c r="AV196" s="124">
        <f t="shared" si="172"/>
        <v>0</v>
      </c>
      <c r="AW196" s="124">
        <f t="shared" si="172"/>
        <v>0</v>
      </c>
      <c r="AX196" s="124">
        <f t="shared" si="172"/>
        <v>0</v>
      </c>
      <c r="AY196" s="124">
        <f t="shared" si="172"/>
        <v>0</v>
      </c>
      <c r="AZ196" s="124">
        <f t="shared" si="171"/>
        <v>0</v>
      </c>
    </row>
    <row r="197" spans="1:52" x14ac:dyDescent="0.25">
      <c r="A197" s="62">
        <f t="shared" si="149"/>
        <v>180</v>
      </c>
      <c r="B197" s="41"/>
      <c r="C197" s="33"/>
      <c r="D197" s="34"/>
      <c r="E197" s="13"/>
      <c r="F197" s="38"/>
      <c r="G197" s="13"/>
      <c r="H197" s="13"/>
      <c r="I197" s="29" t="str">
        <f t="shared" si="130"/>
        <v/>
      </c>
      <c r="J197" s="47" t="str">
        <f t="shared" si="131"/>
        <v/>
      </c>
      <c r="K197" s="48" t="str">
        <f t="shared" si="132"/>
        <v/>
      </c>
      <c r="L197" s="124">
        <f t="shared" si="133"/>
        <v>0</v>
      </c>
      <c r="M197" s="124">
        <f t="shared" si="134"/>
        <v>0</v>
      </c>
      <c r="N197" s="124">
        <f t="shared" si="157"/>
        <v>0</v>
      </c>
      <c r="O197" s="124">
        <f t="shared" si="158"/>
        <v>0</v>
      </c>
      <c r="P197" s="124">
        <f t="shared" si="159"/>
        <v>0</v>
      </c>
      <c r="Q197" s="124">
        <f t="shared" si="135"/>
        <v>-1</v>
      </c>
      <c r="R197" s="124">
        <f t="shared" si="160"/>
        <v>0</v>
      </c>
      <c r="S197" s="124">
        <f t="shared" si="161"/>
        <v>0</v>
      </c>
      <c r="T197" s="124">
        <f t="shared" si="162"/>
        <v>0</v>
      </c>
      <c r="U197" s="124">
        <f t="shared" si="163"/>
        <v>0</v>
      </c>
      <c r="V197" s="125">
        <f t="shared" si="136"/>
        <v>118.75277777777778</v>
      </c>
      <c r="W197" s="125">
        <f t="shared" si="137"/>
        <v>117.33611111111111</v>
      </c>
      <c r="X197" s="126">
        <f t="shared" si="138"/>
        <v>1</v>
      </c>
      <c r="Y197" s="127">
        <f t="shared" si="164"/>
        <v>43101</v>
      </c>
      <c r="Z197" s="127">
        <f t="shared" si="165"/>
        <v>43101</v>
      </c>
      <c r="AA197" s="124">
        <f t="shared" si="152"/>
        <v>1</v>
      </c>
      <c r="AB197" s="128">
        <f t="shared" si="153"/>
        <v>43131</v>
      </c>
      <c r="AC197" s="124">
        <f t="shared" si="141"/>
        <v>1</v>
      </c>
      <c r="AD197" s="124">
        <f t="shared" si="142"/>
        <v>1</v>
      </c>
      <c r="AE197" s="127">
        <f t="shared" si="166"/>
        <v>0</v>
      </c>
      <c r="AF197" s="127">
        <f t="shared" si="167"/>
        <v>0</v>
      </c>
      <c r="AG197" s="124">
        <f t="shared" si="154"/>
        <v>1</v>
      </c>
      <c r="AH197" s="124">
        <f t="shared" si="144"/>
        <v>1</v>
      </c>
      <c r="AI197" s="124">
        <f t="shared" si="145"/>
        <v>1</v>
      </c>
      <c r="AJ197" s="124">
        <f t="shared" si="146"/>
        <v>0</v>
      </c>
      <c r="AK197" s="124">
        <f t="shared" si="147"/>
        <v>0</v>
      </c>
      <c r="AL197" s="124">
        <f t="shared" si="155"/>
        <v>0</v>
      </c>
      <c r="AM197" s="129">
        <f t="shared" si="168"/>
        <v>0</v>
      </c>
      <c r="AN197" s="129">
        <f t="shared" si="169"/>
        <v>0</v>
      </c>
      <c r="AP197" s="124">
        <f t="shared" si="172"/>
        <v>0</v>
      </c>
      <c r="AQ197" s="124">
        <f t="shared" si="172"/>
        <v>0</v>
      </c>
      <c r="AR197" s="124">
        <f t="shared" si="172"/>
        <v>0</v>
      </c>
      <c r="AS197" s="124">
        <f t="shared" si="172"/>
        <v>0</v>
      </c>
      <c r="AT197" s="124">
        <f t="shared" si="172"/>
        <v>0</v>
      </c>
      <c r="AU197" s="124">
        <f t="shared" si="172"/>
        <v>0</v>
      </c>
      <c r="AV197" s="124">
        <f t="shared" si="172"/>
        <v>0</v>
      </c>
      <c r="AW197" s="124">
        <f t="shared" si="172"/>
        <v>0</v>
      </c>
      <c r="AX197" s="124">
        <f t="shared" si="172"/>
        <v>0</v>
      </c>
      <c r="AY197" s="124">
        <f t="shared" si="172"/>
        <v>0</v>
      </c>
      <c r="AZ197" s="124">
        <f t="shared" si="171"/>
        <v>0</v>
      </c>
    </row>
    <row r="198" spans="1:52" x14ac:dyDescent="0.25">
      <c r="A198" s="62">
        <f t="shared" si="149"/>
        <v>181</v>
      </c>
      <c r="B198" s="41"/>
      <c r="C198" s="33"/>
      <c r="D198" s="34"/>
      <c r="E198" s="13"/>
      <c r="F198" s="38"/>
      <c r="G198" s="13"/>
      <c r="H198" s="13"/>
      <c r="I198" s="29" t="str">
        <f t="shared" si="130"/>
        <v/>
      </c>
      <c r="J198" s="47" t="str">
        <f t="shared" si="131"/>
        <v/>
      </c>
      <c r="K198" s="48" t="str">
        <f t="shared" si="132"/>
        <v/>
      </c>
      <c r="L198" s="124">
        <f t="shared" si="133"/>
        <v>0</v>
      </c>
      <c r="M198" s="124">
        <f t="shared" si="134"/>
        <v>0</v>
      </c>
      <c r="N198" s="124">
        <f t="shared" si="157"/>
        <v>0</v>
      </c>
      <c r="O198" s="124">
        <f t="shared" si="158"/>
        <v>0</v>
      </c>
      <c r="P198" s="124">
        <f t="shared" si="159"/>
        <v>0</v>
      </c>
      <c r="Q198" s="124">
        <f t="shared" si="135"/>
        <v>-1</v>
      </c>
      <c r="R198" s="124">
        <f t="shared" si="160"/>
        <v>0</v>
      </c>
      <c r="S198" s="124">
        <f t="shared" si="161"/>
        <v>0</v>
      </c>
      <c r="T198" s="124">
        <f t="shared" si="162"/>
        <v>0</v>
      </c>
      <c r="U198" s="124">
        <f t="shared" si="163"/>
        <v>0</v>
      </c>
      <c r="V198" s="125">
        <f t="shared" si="136"/>
        <v>118.75277777777778</v>
      </c>
      <c r="W198" s="125">
        <f t="shared" si="137"/>
        <v>117.33611111111111</v>
      </c>
      <c r="X198" s="126">
        <f t="shared" si="138"/>
        <v>1</v>
      </c>
      <c r="Y198" s="127">
        <f t="shared" si="164"/>
        <v>43101</v>
      </c>
      <c r="Z198" s="127">
        <f t="shared" si="165"/>
        <v>43101</v>
      </c>
      <c r="AA198" s="124">
        <f t="shared" si="152"/>
        <v>1</v>
      </c>
      <c r="AB198" s="128">
        <f t="shared" si="153"/>
        <v>43131</v>
      </c>
      <c r="AC198" s="124">
        <f t="shared" si="141"/>
        <v>1</v>
      </c>
      <c r="AD198" s="124">
        <f t="shared" si="142"/>
        <v>1</v>
      </c>
      <c r="AE198" s="127">
        <f t="shared" si="166"/>
        <v>0</v>
      </c>
      <c r="AF198" s="127">
        <f t="shared" si="167"/>
        <v>0</v>
      </c>
      <c r="AG198" s="124">
        <f t="shared" si="154"/>
        <v>1</v>
      </c>
      <c r="AH198" s="124">
        <f t="shared" si="144"/>
        <v>1</v>
      </c>
      <c r="AI198" s="124">
        <f t="shared" si="145"/>
        <v>1</v>
      </c>
      <c r="AJ198" s="124">
        <f t="shared" si="146"/>
        <v>0</v>
      </c>
      <c r="AK198" s="124">
        <f t="shared" si="147"/>
        <v>0</v>
      </c>
      <c r="AL198" s="124">
        <f t="shared" si="155"/>
        <v>0</v>
      </c>
      <c r="AM198" s="129">
        <f t="shared" si="168"/>
        <v>0</v>
      </c>
      <c r="AN198" s="129">
        <f t="shared" si="169"/>
        <v>0</v>
      </c>
      <c r="AP198" s="124">
        <f t="shared" ref="AP198:AY207" si="173">IF(AND(ISNUMBER($I198),$I198&gt;0,AP$17&gt;=$AD198,AP$17&lt;=$AI198),1,0)</f>
        <v>0</v>
      </c>
      <c r="AQ198" s="124">
        <f t="shared" si="173"/>
        <v>0</v>
      </c>
      <c r="AR198" s="124">
        <f t="shared" si="173"/>
        <v>0</v>
      </c>
      <c r="AS198" s="124">
        <f t="shared" si="173"/>
        <v>0</v>
      </c>
      <c r="AT198" s="124">
        <f t="shared" si="173"/>
        <v>0</v>
      </c>
      <c r="AU198" s="124">
        <f t="shared" si="173"/>
        <v>0</v>
      </c>
      <c r="AV198" s="124">
        <f t="shared" si="173"/>
        <v>0</v>
      </c>
      <c r="AW198" s="124">
        <f t="shared" si="173"/>
        <v>0</v>
      </c>
      <c r="AX198" s="124">
        <f t="shared" si="173"/>
        <v>0</v>
      </c>
      <c r="AY198" s="124">
        <f t="shared" si="173"/>
        <v>0</v>
      </c>
      <c r="AZ198" s="124">
        <f t="shared" si="171"/>
        <v>0</v>
      </c>
    </row>
    <row r="199" spans="1:52" x14ac:dyDescent="0.25">
      <c r="A199" s="62">
        <f t="shared" si="149"/>
        <v>182</v>
      </c>
      <c r="B199" s="41"/>
      <c r="C199" s="33"/>
      <c r="D199" s="34"/>
      <c r="E199" s="13"/>
      <c r="F199" s="38"/>
      <c r="G199" s="13"/>
      <c r="H199" s="13"/>
      <c r="I199" s="29" t="str">
        <f t="shared" si="130"/>
        <v/>
      </c>
      <c r="J199" s="47" t="str">
        <f t="shared" si="131"/>
        <v/>
      </c>
      <c r="K199" s="48" t="str">
        <f t="shared" si="132"/>
        <v/>
      </c>
      <c r="L199" s="124">
        <f t="shared" si="133"/>
        <v>0</v>
      </c>
      <c r="M199" s="124">
        <f t="shared" si="134"/>
        <v>0</v>
      </c>
      <c r="N199" s="124">
        <f t="shared" si="157"/>
        <v>0</v>
      </c>
      <c r="O199" s="124">
        <f t="shared" si="158"/>
        <v>0</v>
      </c>
      <c r="P199" s="124">
        <f t="shared" si="159"/>
        <v>0</v>
      </c>
      <c r="Q199" s="124">
        <f t="shared" si="135"/>
        <v>-1</v>
      </c>
      <c r="R199" s="124">
        <f t="shared" si="160"/>
        <v>0</v>
      </c>
      <c r="S199" s="124">
        <f t="shared" si="161"/>
        <v>0</v>
      </c>
      <c r="T199" s="124">
        <f t="shared" si="162"/>
        <v>0</v>
      </c>
      <c r="U199" s="124">
        <f t="shared" si="163"/>
        <v>0</v>
      </c>
      <c r="V199" s="125">
        <f t="shared" si="136"/>
        <v>118.75277777777778</v>
      </c>
      <c r="W199" s="125">
        <f t="shared" si="137"/>
        <v>117.33611111111111</v>
      </c>
      <c r="X199" s="126">
        <f t="shared" si="138"/>
        <v>1</v>
      </c>
      <c r="Y199" s="127">
        <f t="shared" si="164"/>
        <v>43101</v>
      </c>
      <c r="Z199" s="127">
        <f t="shared" si="165"/>
        <v>43101</v>
      </c>
      <c r="AA199" s="124">
        <f t="shared" si="152"/>
        <v>1</v>
      </c>
      <c r="AB199" s="128">
        <f t="shared" si="153"/>
        <v>43131</v>
      </c>
      <c r="AC199" s="124">
        <f t="shared" si="141"/>
        <v>1</v>
      </c>
      <c r="AD199" s="124">
        <f t="shared" si="142"/>
        <v>1</v>
      </c>
      <c r="AE199" s="127">
        <f t="shared" si="166"/>
        <v>0</v>
      </c>
      <c r="AF199" s="127">
        <f t="shared" si="167"/>
        <v>0</v>
      </c>
      <c r="AG199" s="124">
        <f t="shared" si="154"/>
        <v>1</v>
      </c>
      <c r="AH199" s="124">
        <f t="shared" si="144"/>
        <v>1</v>
      </c>
      <c r="AI199" s="124">
        <f t="shared" si="145"/>
        <v>1</v>
      </c>
      <c r="AJ199" s="124">
        <f t="shared" si="146"/>
        <v>0</v>
      </c>
      <c r="AK199" s="124">
        <f t="shared" si="147"/>
        <v>0</v>
      </c>
      <c r="AL199" s="124">
        <f t="shared" si="155"/>
        <v>0</v>
      </c>
      <c r="AM199" s="129">
        <f t="shared" si="168"/>
        <v>0</v>
      </c>
      <c r="AN199" s="129">
        <f t="shared" si="169"/>
        <v>0</v>
      </c>
      <c r="AP199" s="124">
        <f t="shared" si="173"/>
        <v>0</v>
      </c>
      <c r="AQ199" s="124">
        <f t="shared" si="173"/>
        <v>0</v>
      </c>
      <c r="AR199" s="124">
        <f t="shared" si="173"/>
        <v>0</v>
      </c>
      <c r="AS199" s="124">
        <f t="shared" si="173"/>
        <v>0</v>
      </c>
      <c r="AT199" s="124">
        <f t="shared" si="173"/>
        <v>0</v>
      </c>
      <c r="AU199" s="124">
        <f t="shared" si="173"/>
        <v>0</v>
      </c>
      <c r="AV199" s="124">
        <f t="shared" si="173"/>
        <v>0</v>
      </c>
      <c r="AW199" s="124">
        <f t="shared" si="173"/>
        <v>0</v>
      </c>
      <c r="AX199" s="124">
        <f t="shared" si="173"/>
        <v>0</v>
      </c>
      <c r="AY199" s="124">
        <f t="shared" si="173"/>
        <v>0</v>
      </c>
      <c r="AZ199" s="124">
        <f t="shared" si="171"/>
        <v>0</v>
      </c>
    </row>
    <row r="200" spans="1:52" x14ac:dyDescent="0.25">
      <c r="A200" s="62">
        <f t="shared" si="149"/>
        <v>183</v>
      </c>
      <c r="B200" s="41"/>
      <c r="C200" s="33"/>
      <c r="D200" s="34"/>
      <c r="E200" s="13"/>
      <c r="F200" s="38"/>
      <c r="G200" s="13"/>
      <c r="H200" s="13"/>
      <c r="I200" s="29" t="str">
        <f t="shared" si="130"/>
        <v/>
      </c>
      <c r="J200" s="47" t="str">
        <f t="shared" si="131"/>
        <v/>
      </c>
      <c r="K200" s="48" t="str">
        <f t="shared" si="132"/>
        <v/>
      </c>
      <c r="L200" s="124">
        <f t="shared" si="133"/>
        <v>0</v>
      </c>
      <c r="M200" s="124">
        <f t="shared" si="134"/>
        <v>0</v>
      </c>
      <c r="N200" s="124">
        <f t="shared" si="157"/>
        <v>0</v>
      </c>
      <c r="O200" s="124">
        <f t="shared" si="158"/>
        <v>0</v>
      </c>
      <c r="P200" s="124">
        <f t="shared" si="159"/>
        <v>0</v>
      </c>
      <c r="Q200" s="124">
        <f t="shared" si="135"/>
        <v>-1</v>
      </c>
      <c r="R200" s="124">
        <f t="shared" si="160"/>
        <v>0</v>
      </c>
      <c r="S200" s="124">
        <f t="shared" si="161"/>
        <v>0</v>
      </c>
      <c r="T200" s="124">
        <f t="shared" si="162"/>
        <v>0</v>
      </c>
      <c r="U200" s="124">
        <f t="shared" si="163"/>
        <v>0</v>
      </c>
      <c r="V200" s="125">
        <f t="shared" si="136"/>
        <v>118.75277777777778</v>
      </c>
      <c r="W200" s="125">
        <f t="shared" si="137"/>
        <v>117.33611111111111</v>
      </c>
      <c r="X200" s="126">
        <f t="shared" si="138"/>
        <v>1</v>
      </c>
      <c r="Y200" s="127">
        <f t="shared" si="164"/>
        <v>43101</v>
      </c>
      <c r="Z200" s="127">
        <f t="shared" si="165"/>
        <v>43101</v>
      </c>
      <c r="AA200" s="124">
        <f t="shared" si="152"/>
        <v>1</v>
      </c>
      <c r="AB200" s="128">
        <f t="shared" si="153"/>
        <v>43131</v>
      </c>
      <c r="AC200" s="124">
        <f t="shared" si="141"/>
        <v>1</v>
      </c>
      <c r="AD200" s="124">
        <f t="shared" si="142"/>
        <v>1</v>
      </c>
      <c r="AE200" s="127">
        <f t="shared" si="166"/>
        <v>0</v>
      </c>
      <c r="AF200" s="127">
        <f t="shared" si="167"/>
        <v>0</v>
      </c>
      <c r="AG200" s="124">
        <f t="shared" si="154"/>
        <v>1</v>
      </c>
      <c r="AH200" s="124">
        <f t="shared" si="144"/>
        <v>1</v>
      </c>
      <c r="AI200" s="124">
        <f t="shared" si="145"/>
        <v>1</v>
      </c>
      <c r="AJ200" s="124">
        <f t="shared" si="146"/>
        <v>0</v>
      </c>
      <c r="AK200" s="124">
        <f t="shared" si="147"/>
        <v>0</v>
      </c>
      <c r="AL200" s="124">
        <f t="shared" si="155"/>
        <v>0</v>
      </c>
      <c r="AM200" s="129">
        <f t="shared" si="168"/>
        <v>0</v>
      </c>
      <c r="AN200" s="129">
        <f t="shared" si="169"/>
        <v>0</v>
      </c>
      <c r="AP200" s="124">
        <f t="shared" si="173"/>
        <v>0</v>
      </c>
      <c r="AQ200" s="124">
        <f t="shared" si="173"/>
        <v>0</v>
      </c>
      <c r="AR200" s="124">
        <f t="shared" si="173"/>
        <v>0</v>
      </c>
      <c r="AS200" s="124">
        <f t="shared" si="173"/>
        <v>0</v>
      </c>
      <c r="AT200" s="124">
        <f t="shared" si="173"/>
        <v>0</v>
      </c>
      <c r="AU200" s="124">
        <f t="shared" si="173"/>
        <v>0</v>
      </c>
      <c r="AV200" s="124">
        <f t="shared" si="173"/>
        <v>0</v>
      </c>
      <c r="AW200" s="124">
        <f t="shared" si="173"/>
        <v>0</v>
      </c>
      <c r="AX200" s="124">
        <f t="shared" si="173"/>
        <v>0</v>
      </c>
      <c r="AY200" s="124">
        <f t="shared" si="173"/>
        <v>0</v>
      </c>
      <c r="AZ200" s="124">
        <f t="shared" si="171"/>
        <v>0</v>
      </c>
    </row>
    <row r="201" spans="1:52" x14ac:dyDescent="0.25">
      <c r="A201" s="62">
        <f t="shared" si="149"/>
        <v>184</v>
      </c>
      <c r="B201" s="41"/>
      <c r="C201" s="33"/>
      <c r="D201" s="34"/>
      <c r="E201" s="13"/>
      <c r="F201" s="38"/>
      <c r="G201" s="13"/>
      <c r="H201" s="13"/>
      <c r="I201" s="29" t="str">
        <f t="shared" si="130"/>
        <v/>
      </c>
      <c r="J201" s="47" t="str">
        <f t="shared" si="131"/>
        <v/>
      </c>
      <c r="K201" s="48" t="str">
        <f t="shared" si="132"/>
        <v/>
      </c>
      <c r="L201" s="124">
        <f t="shared" si="133"/>
        <v>0</v>
      </c>
      <c r="M201" s="124">
        <f t="shared" si="134"/>
        <v>0</v>
      </c>
      <c r="N201" s="124">
        <f t="shared" si="157"/>
        <v>0</v>
      </c>
      <c r="O201" s="124">
        <f t="shared" si="158"/>
        <v>0</v>
      </c>
      <c r="P201" s="124">
        <f t="shared" si="159"/>
        <v>0</v>
      </c>
      <c r="Q201" s="124">
        <f t="shared" si="135"/>
        <v>-1</v>
      </c>
      <c r="R201" s="124">
        <f t="shared" si="160"/>
        <v>0</v>
      </c>
      <c r="S201" s="124">
        <f t="shared" si="161"/>
        <v>0</v>
      </c>
      <c r="T201" s="124">
        <f t="shared" si="162"/>
        <v>0</v>
      </c>
      <c r="U201" s="124">
        <f t="shared" si="163"/>
        <v>0</v>
      </c>
      <c r="V201" s="125">
        <f t="shared" si="136"/>
        <v>118.75277777777778</v>
      </c>
      <c r="W201" s="125">
        <f t="shared" si="137"/>
        <v>117.33611111111111</v>
      </c>
      <c r="X201" s="126">
        <f t="shared" si="138"/>
        <v>1</v>
      </c>
      <c r="Y201" s="127">
        <f t="shared" si="164"/>
        <v>43101</v>
      </c>
      <c r="Z201" s="127">
        <f t="shared" si="165"/>
        <v>43101</v>
      </c>
      <c r="AA201" s="124">
        <f t="shared" si="152"/>
        <v>1</v>
      </c>
      <c r="AB201" s="128">
        <f t="shared" si="153"/>
        <v>43131</v>
      </c>
      <c r="AC201" s="124">
        <f t="shared" si="141"/>
        <v>1</v>
      </c>
      <c r="AD201" s="124">
        <f t="shared" si="142"/>
        <v>1</v>
      </c>
      <c r="AE201" s="127">
        <f t="shared" si="166"/>
        <v>0</v>
      </c>
      <c r="AF201" s="127">
        <f t="shared" si="167"/>
        <v>0</v>
      </c>
      <c r="AG201" s="124">
        <f t="shared" si="154"/>
        <v>1</v>
      </c>
      <c r="AH201" s="124">
        <f t="shared" si="144"/>
        <v>1</v>
      </c>
      <c r="AI201" s="124">
        <f t="shared" si="145"/>
        <v>1</v>
      </c>
      <c r="AJ201" s="124">
        <f t="shared" si="146"/>
        <v>0</v>
      </c>
      <c r="AK201" s="124">
        <f t="shared" si="147"/>
        <v>0</v>
      </c>
      <c r="AL201" s="124">
        <f t="shared" si="155"/>
        <v>0</v>
      </c>
      <c r="AM201" s="129">
        <f t="shared" si="168"/>
        <v>0</v>
      </c>
      <c r="AN201" s="129">
        <f t="shared" si="169"/>
        <v>0</v>
      </c>
      <c r="AP201" s="124">
        <f t="shared" si="173"/>
        <v>0</v>
      </c>
      <c r="AQ201" s="124">
        <f t="shared" si="173"/>
        <v>0</v>
      </c>
      <c r="AR201" s="124">
        <f t="shared" si="173"/>
        <v>0</v>
      </c>
      <c r="AS201" s="124">
        <f t="shared" si="173"/>
        <v>0</v>
      </c>
      <c r="AT201" s="124">
        <f t="shared" si="173"/>
        <v>0</v>
      </c>
      <c r="AU201" s="124">
        <f t="shared" si="173"/>
        <v>0</v>
      </c>
      <c r="AV201" s="124">
        <f t="shared" si="173"/>
        <v>0</v>
      </c>
      <c r="AW201" s="124">
        <f t="shared" si="173"/>
        <v>0</v>
      </c>
      <c r="AX201" s="124">
        <f t="shared" si="173"/>
        <v>0</v>
      </c>
      <c r="AY201" s="124">
        <f t="shared" si="173"/>
        <v>0</v>
      </c>
      <c r="AZ201" s="124">
        <f t="shared" si="171"/>
        <v>0</v>
      </c>
    </row>
    <row r="202" spans="1:52" x14ac:dyDescent="0.25">
      <c r="A202" s="62">
        <f t="shared" si="149"/>
        <v>185</v>
      </c>
      <c r="B202" s="41"/>
      <c r="C202" s="33"/>
      <c r="D202" s="34"/>
      <c r="E202" s="13"/>
      <c r="F202" s="38"/>
      <c r="G202" s="13"/>
      <c r="H202" s="13"/>
      <c r="I202" s="29" t="str">
        <f t="shared" si="130"/>
        <v/>
      </c>
      <c r="J202" s="47" t="str">
        <f t="shared" si="131"/>
        <v/>
      </c>
      <c r="K202" s="48" t="str">
        <f t="shared" si="132"/>
        <v/>
      </c>
      <c r="L202" s="124">
        <f t="shared" si="133"/>
        <v>0</v>
      </c>
      <c r="M202" s="124">
        <f t="shared" si="134"/>
        <v>0</v>
      </c>
      <c r="N202" s="124">
        <f t="shared" si="157"/>
        <v>0</v>
      </c>
      <c r="O202" s="124">
        <f t="shared" si="158"/>
        <v>0</v>
      </c>
      <c r="P202" s="124">
        <f t="shared" si="159"/>
        <v>0</v>
      </c>
      <c r="Q202" s="124">
        <f t="shared" si="135"/>
        <v>-1</v>
      </c>
      <c r="R202" s="124">
        <f t="shared" si="160"/>
        <v>0</v>
      </c>
      <c r="S202" s="124">
        <f t="shared" si="161"/>
        <v>0</v>
      </c>
      <c r="T202" s="124">
        <f t="shared" si="162"/>
        <v>0</v>
      </c>
      <c r="U202" s="124">
        <f t="shared" si="163"/>
        <v>0</v>
      </c>
      <c r="V202" s="125">
        <f t="shared" si="136"/>
        <v>118.75277777777778</v>
      </c>
      <c r="W202" s="125">
        <f t="shared" si="137"/>
        <v>117.33611111111111</v>
      </c>
      <c r="X202" s="126">
        <f t="shared" si="138"/>
        <v>1</v>
      </c>
      <c r="Y202" s="127">
        <f t="shared" si="164"/>
        <v>43101</v>
      </c>
      <c r="Z202" s="127">
        <f t="shared" si="165"/>
        <v>43101</v>
      </c>
      <c r="AA202" s="124">
        <f t="shared" si="152"/>
        <v>1</v>
      </c>
      <c r="AB202" s="128">
        <f t="shared" si="153"/>
        <v>43131</v>
      </c>
      <c r="AC202" s="124">
        <f t="shared" si="141"/>
        <v>1</v>
      </c>
      <c r="AD202" s="124">
        <f t="shared" si="142"/>
        <v>1</v>
      </c>
      <c r="AE202" s="127">
        <f t="shared" si="166"/>
        <v>0</v>
      </c>
      <c r="AF202" s="127">
        <f t="shared" si="167"/>
        <v>0</v>
      </c>
      <c r="AG202" s="124">
        <f t="shared" si="154"/>
        <v>1</v>
      </c>
      <c r="AH202" s="124">
        <f t="shared" si="144"/>
        <v>1</v>
      </c>
      <c r="AI202" s="124">
        <f t="shared" si="145"/>
        <v>1</v>
      </c>
      <c r="AJ202" s="124">
        <f t="shared" si="146"/>
        <v>0</v>
      </c>
      <c r="AK202" s="124">
        <f t="shared" si="147"/>
        <v>0</v>
      </c>
      <c r="AL202" s="124">
        <f t="shared" si="155"/>
        <v>0</v>
      </c>
      <c r="AM202" s="129">
        <f t="shared" si="168"/>
        <v>0</v>
      </c>
      <c r="AN202" s="129">
        <f t="shared" si="169"/>
        <v>0</v>
      </c>
      <c r="AP202" s="124">
        <f t="shared" si="173"/>
        <v>0</v>
      </c>
      <c r="AQ202" s="124">
        <f t="shared" si="173"/>
        <v>0</v>
      </c>
      <c r="AR202" s="124">
        <f t="shared" si="173"/>
        <v>0</v>
      </c>
      <c r="AS202" s="124">
        <f t="shared" si="173"/>
        <v>0</v>
      </c>
      <c r="AT202" s="124">
        <f t="shared" si="173"/>
        <v>0</v>
      </c>
      <c r="AU202" s="124">
        <f t="shared" si="173"/>
        <v>0</v>
      </c>
      <c r="AV202" s="124">
        <f t="shared" si="173"/>
        <v>0</v>
      </c>
      <c r="AW202" s="124">
        <f t="shared" si="173"/>
        <v>0</v>
      </c>
      <c r="AX202" s="124">
        <f t="shared" si="173"/>
        <v>0</v>
      </c>
      <c r="AY202" s="124">
        <f t="shared" si="173"/>
        <v>0</v>
      </c>
      <c r="AZ202" s="124">
        <f t="shared" si="171"/>
        <v>0</v>
      </c>
    </row>
    <row r="203" spans="1:52" x14ac:dyDescent="0.25">
      <c r="A203" s="62">
        <f t="shared" si="149"/>
        <v>186</v>
      </c>
      <c r="B203" s="41"/>
      <c r="C203" s="33"/>
      <c r="D203" s="34"/>
      <c r="E203" s="13"/>
      <c r="F203" s="38"/>
      <c r="G203" s="13"/>
      <c r="H203" s="13"/>
      <c r="I203" s="29" t="str">
        <f t="shared" si="130"/>
        <v/>
      </c>
      <c r="J203" s="47" t="str">
        <f t="shared" si="131"/>
        <v/>
      </c>
      <c r="K203" s="48" t="str">
        <f t="shared" si="132"/>
        <v/>
      </c>
      <c r="L203" s="124">
        <f t="shared" si="133"/>
        <v>0</v>
      </c>
      <c r="M203" s="124">
        <f t="shared" si="134"/>
        <v>0</v>
      </c>
      <c r="N203" s="124">
        <f t="shared" si="157"/>
        <v>0</v>
      </c>
      <c r="O203" s="124">
        <f t="shared" si="158"/>
        <v>0</v>
      </c>
      <c r="P203" s="124">
        <f t="shared" si="159"/>
        <v>0</v>
      </c>
      <c r="Q203" s="124">
        <f t="shared" si="135"/>
        <v>-1</v>
      </c>
      <c r="R203" s="124">
        <f t="shared" si="160"/>
        <v>0</v>
      </c>
      <c r="S203" s="124">
        <f t="shared" si="161"/>
        <v>0</v>
      </c>
      <c r="T203" s="124">
        <f t="shared" si="162"/>
        <v>0</v>
      </c>
      <c r="U203" s="124">
        <f t="shared" si="163"/>
        <v>0</v>
      </c>
      <c r="V203" s="125">
        <f t="shared" si="136"/>
        <v>118.75277777777778</v>
      </c>
      <c r="W203" s="125">
        <f t="shared" si="137"/>
        <v>117.33611111111111</v>
      </c>
      <c r="X203" s="126">
        <f t="shared" si="138"/>
        <v>1</v>
      </c>
      <c r="Y203" s="127">
        <f t="shared" si="164"/>
        <v>43101</v>
      </c>
      <c r="Z203" s="127">
        <f t="shared" si="165"/>
        <v>43101</v>
      </c>
      <c r="AA203" s="124">
        <f t="shared" si="152"/>
        <v>1</v>
      </c>
      <c r="AB203" s="128">
        <f t="shared" si="153"/>
        <v>43131</v>
      </c>
      <c r="AC203" s="124">
        <f t="shared" si="141"/>
        <v>1</v>
      </c>
      <c r="AD203" s="124">
        <f t="shared" si="142"/>
        <v>1</v>
      </c>
      <c r="AE203" s="127">
        <f t="shared" si="166"/>
        <v>0</v>
      </c>
      <c r="AF203" s="127">
        <f t="shared" si="167"/>
        <v>0</v>
      </c>
      <c r="AG203" s="124">
        <f t="shared" si="154"/>
        <v>1</v>
      </c>
      <c r="AH203" s="124">
        <f t="shared" si="144"/>
        <v>1</v>
      </c>
      <c r="AI203" s="124">
        <f t="shared" si="145"/>
        <v>1</v>
      </c>
      <c r="AJ203" s="124">
        <f t="shared" si="146"/>
        <v>0</v>
      </c>
      <c r="AK203" s="124">
        <f t="shared" si="147"/>
        <v>0</v>
      </c>
      <c r="AL203" s="124">
        <f t="shared" si="155"/>
        <v>0</v>
      </c>
      <c r="AM203" s="129">
        <f t="shared" si="168"/>
        <v>0</v>
      </c>
      <c r="AN203" s="129">
        <f t="shared" si="169"/>
        <v>0</v>
      </c>
      <c r="AP203" s="124">
        <f t="shared" si="173"/>
        <v>0</v>
      </c>
      <c r="AQ203" s="124">
        <f t="shared" si="173"/>
        <v>0</v>
      </c>
      <c r="AR203" s="124">
        <f t="shared" si="173"/>
        <v>0</v>
      </c>
      <c r="AS203" s="124">
        <f t="shared" si="173"/>
        <v>0</v>
      </c>
      <c r="AT203" s="124">
        <f t="shared" si="173"/>
        <v>0</v>
      </c>
      <c r="AU203" s="124">
        <f t="shared" si="173"/>
        <v>0</v>
      </c>
      <c r="AV203" s="124">
        <f t="shared" si="173"/>
        <v>0</v>
      </c>
      <c r="AW203" s="124">
        <f t="shared" si="173"/>
        <v>0</v>
      </c>
      <c r="AX203" s="124">
        <f t="shared" si="173"/>
        <v>0</v>
      </c>
      <c r="AY203" s="124">
        <f t="shared" si="173"/>
        <v>0</v>
      </c>
      <c r="AZ203" s="124">
        <f t="shared" si="171"/>
        <v>0</v>
      </c>
    </row>
    <row r="204" spans="1:52" x14ac:dyDescent="0.25">
      <c r="A204" s="62">
        <f t="shared" si="149"/>
        <v>187</v>
      </c>
      <c r="B204" s="41"/>
      <c r="C204" s="33"/>
      <c r="D204" s="34"/>
      <c r="E204" s="13"/>
      <c r="F204" s="38"/>
      <c r="G204" s="13"/>
      <c r="H204" s="13"/>
      <c r="I204" s="29" t="str">
        <f t="shared" si="130"/>
        <v/>
      </c>
      <c r="J204" s="47" t="str">
        <f t="shared" si="131"/>
        <v/>
      </c>
      <c r="K204" s="48" t="str">
        <f t="shared" si="132"/>
        <v/>
      </c>
      <c r="L204" s="124">
        <f t="shared" si="133"/>
        <v>0</v>
      </c>
      <c r="M204" s="124">
        <f t="shared" si="134"/>
        <v>0</v>
      </c>
      <c r="N204" s="124">
        <f t="shared" si="157"/>
        <v>0</v>
      </c>
      <c r="O204" s="124">
        <f t="shared" si="158"/>
        <v>0</v>
      </c>
      <c r="P204" s="124">
        <f t="shared" si="159"/>
        <v>0</v>
      </c>
      <c r="Q204" s="124">
        <f t="shared" si="135"/>
        <v>-1</v>
      </c>
      <c r="R204" s="124">
        <f t="shared" si="160"/>
        <v>0</v>
      </c>
      <c r="S204" s="124">
        <f t="shared" si="161"/>
        <v>0</v>
      </c>
      <c r="T204" s="124">
        <f t="shared" si="162"/>
        <v>0</v>
      </c>
      <c r="U204" s="124">
        <f t="shared" si="163"/>
        <v>0</v>
      </c>
      <c r="V204" s="125">
        <f t="shared" si="136"/>
        <v>118.75277777777778</v>
      </c>
      <c r="W204" s="125">
        <f t="shared" si="137"/>
        <v>117.33611111111111</v>
      </c>
      <c r="X204" s="126">
        <f t="shared" si="138"/>
        <v>1</v>
      </c>
      <c r="Y204" s="127">
        <f t="shared" si="164"/>
        <v>43101</v>
      </c>
      <c r="Z204" s="127">
        <f t="shared" si="165"/>
        <v>43101</v>
      </c>
      <c r="AA204" s="124">
        <f t="shared" si="152"/>
        <v>1</v>
      </c>
      <c r="AB204" s="128">
        <f t="shared" si="153"/>
        <v>43131</v>
      </c>
      <c r="AC204" s="124">
        <f t="shared" si="141"/>
        <v>1</v>
      </c>
      <c r="AD204" s="124">
        <f t="shared" si="142"/>
        <v>1</v>
      </c>
      <c r="AE204" s="127">
        <f t="shared" si="166"/>
        <v>0</v>
      </c>
      <c r="AF204" s="127">
        <f t="shared" si="167"/>
        <v>0</v>
      </c>
      <c r="AG204" s="124">
        <f t="shared" si="154"/>
        <v>1</v>
      </c>
      <c r="AH204" s="124">
        <f t="shared" si="144"/>
        <v>1</v>
      </c>
      <c r="AI204" s="124">
        <f t="shared" si="145"/>
        <v>1</v>
      </c>
      <c r="AJ204" s="124">
        <f t="shared" si="146"/>
        <v>0</v>
      </c>
      <c r="AK204" s="124">
        <f t="shared" si="147"/>
        <v>0</v>
      </c>
      <c r="AL204" s="124">
        <f t="shared" si="155"/>
        <v>0</v>
      </c>
      <c r="AM204" s="129">
        <f t="shared" si="168"/>
        <v>0</v>
      </c>
      <c r="AN204" s="129">
        <f t="shared" si="169"/>
        <v>0</v>
      </c>
      <c r="AP204" s="124">
        <f t="shared" si="173"/>
        <v>0</v>
      </c>
      <c r="AQ204" s="124">
        <f t="shared" si="173"/>
        <v>0</v>
      </c>
      <c r="AR204" s="124">
        <f t="shared" si="173"/>
        <v>0</v>
      </c>
      <c r="AS204" s="124">
        <f t="shared" si="173"/>
        <v>0</v>
      </c>
      <c r="AT204" s="124">
        <f t="shared" si="173"/>
        <v>0</v>
      </c>
      <c r="AU204" s="124">
        <f t="shared" si="173"/>
        <v>0</v>
      </c>
      <c r="AV204" s="124">
        <f t="shared" si="173"/>
        <v>0</v>
      </c>
      <c r="AW204" s="124">
        <f t="shared" si="173"/>
        <v>0</v>
      </c>
      <c r="AX204" s="124">
        <f t="shared" si="173"/>
        <v>0</v>
      </c>
      <c r="AY204" s="124">
        <f t="shared" si="173"/>
        <v>0</v>
      </c>
      <c r="AZ204" s="124">
        <f t="shared" si="171"/>
        <v>0</v>
      </c>
    </row>
    <row r="205" spans="1:52" x14ac:dyDescent="0.25">
      <c r="A205" s="62">
        <f t="shared" si="149"/>
        <v>188</v>
      </c>
      <c r="B205" s="41"/>
      <c r="C205" s="33"/>
      <c r="D205" s="34"/>
      <c r="E205" s="13"/>
      <c r="F205" s="38"/>
      <c r="G205" s="13"/>
      <c r="H205" s="13"/>
      <c r="I205" s="29" t="str">
        <f t="shared" si="130"/>
        <v/>
      </c>
      <c r="J205" s="47" t="str">
        <f t="shared" si="131"/>
        <v/>
      </c>
      <c r="K205" s="48" t="str">
        <f t="shared" si="132"/>
        <v/>
      </c>
      <c r="L205" s="124">
        <f t="shared" si="133"/>
        <v>0</v>
      </c>
      <c r="M205" s="124">
        <f t="shared" si="134"/>
        <v>0</v>
      </c>
      <c r="N205" s="124">
        <f t="shared" si="157"/>
        <v>0</v>
      </c>
      <c r="O205" s="124">
        <f t="shared" si="158"/>
        <v>0</v>
      </c>
      <c r="P205" s="124">
        <f t="shared" si="159"/>
        <v>0</v>
      </c>
      <c r="Q205" s="124">
        <f t="shared" si="135"/>
        <v>-1</v>
      </c>
      <c r="R205" s="124">
        <f t="shared" si="160"/>
        <v>0</v>
      </c>
      <c r="S205" s="124">
        <f t="shared" si="161"/>
        <v>0</v>
      </c>
      <c r="T205" s="124">
        <f t="shared" si="162"/>
        <v>0</v>
      </c>
      <c r="U205" s="124">
        <f t="shared" si="163"/>
        <v>0</v>
      </c>
      <c r="V205" s="125">
        <f t="shared" si="136"/>
        <v>118.75277777777778</v>
      </c>
      <c r="W205" s="125">
        <f t="shared" si="137"/>
        <v>117.33611111111111</v>
      </c>
      <c r="X205" s="126">
        <f t="shared" si="138"/>
        <v>1</v>
      </c>
      <c r="Y205" s="127">
        <f t="shared" si="164"/>
        <v>43101</v>
      </c>
      <c r="Z205" s="127">
        <f t="shared" si="165"/>
        <v>43101</v>
      </c>
      <c r="AA205" s="124">
        <f t="shared" si="152"/>
        <v>1</v>
      </c>
      <c r="AB205" s="128">
        <f t="shared" si="153"/>
        <v>43131</v>
      </c>
      <c r="AC205" s="124">
        <f t="shared" si="141"/>
        <v>1</v>
      </c>
      <c r="AD205" s="124">
        <f t="shared" si="142"/>
        <v>1</v>
      </c>
      <c r="AE205" s="127">
        <f t="shared" si="166"/>
        <v>0</v>
      </c>
      <c r="AF205" s="127">
        <f t="shared" si="167"/>
        <v>0</v>
      </c>
      <c r="AG205" s="124">
        <f t="shared" si="154"/>
        <v>1</v>
      </c>
      <c r="AH205" s="124">
        <f t="shared" si="144"/>
        <v>1</v>
      </c>
      <c r="AI205" s="124">
        <f t="shared" si="145"/>
        <v>1</v>
      </c>
      <c r="AJ205" s="124">
        <f t="shared" si="146"/>
        <v>0</v>
      </c>
      <c r="AK205" s="124">
        <f t="shared" si="147"/>
        <v>0</v>
      </c>
      <c r="AL205" s="124">
        <f t="shared" si="155"/>
        <v>0</v>
      </c>
      <c r="AM205" s="129">
        <f t="shared" si="168"/>
        <v>0</v>
      </c>
      <c r="AN205" s="129">
        <f t="shared" si="169"/>
        <v>0</v>
      </c>
      <c r="AP205" s="124">
        <f t="shared" si="173"/>
        <v>0</v>
      </c>
      <c r="AQ205" s="124">
        <f t="shared" si="173"/>
        <v>0</v>
      </c>
      <c r="AR205" s="124">
        <f t="shared" si="173"/>
        <v>0</v>
      </c>
      <c r="AS205" s="124">
        <f t="shared" si="173"/>
        <v>0</v>
      </c>
      <c r="AT205" s="124">
        <f t="shared" si="173"/>
        <v>0</v>
      </c>
      <c r="AU205" s="124">
        <f t="shared" si="173"/>
        <v>0</v>
      </c>
      <c r="AV205" s="124">
        <f t="shared" si="173"/>
        <v>0</v>
      </c>
      <c r="AW205" s="124">
        <f t="shared" si="173"/>
        <v>0</v>
      </c>
      <c r="AX205" s="124">
        <f t="shared" si="173"/>
        <v>0</v>
      </c>
      <c r="AY205" s="124">
        <f t="shared" si="173"/>
        <v>0</v>
      </c>
      <c r="AZ205" s="124">
        <f t="shared" si="171"/>
        <v>0</v>
      </c>
    </row>
    <row r="206" spans="1:52" x14ac:dyDescent="0.25">
      <c r="A206" s="62">
        <f t="shared" si="149"/>
        <v>189</v>
      </c>
      <c r="B206" s="41"/>
      <c r="C206" s="33"/>
      <c r="D206" s="34"/>
      <c r="E206" s="13"/>
      <c r="F206" s="38"/>
      <c r="G206" s="13"/>
      <c r="H206" s="13"/>
      <c r="I206" s="29" t="str">
        <f t="shared" si="130"/>
        <v/>
      </c>
      <c r="J206" s="47" t="str">
        <f t="shared" si="131"/>
        <v/>
      </c>
      <c r="K206" s="48" t="str">
        <f t="shared" si="132"/>
        <v/>
      </c>
      <c r="L206" s="124">
        <f t="shared" si="133"/>
        <v>0</v>
      </c>
      <c r="M206" s="124">
        <f t="shared" si="134"/>
        <v>0</v>
      </c>
      <c r="N206" s="124">
        <f t="shared" si="157"/>
        <v>0</v>
      </c>
      <c r="O206" s="124">
        <f t="shared" si="158"/>
        <v>0</v>
      </c>
      <c r="P206" s="124">
        <f t="shared" si="159"/>
        <v>0</v>
      </c>
      <c r="Q206" s="124">
        <f t="shared" si="135"/>
        <v>-1</v>
      </c>
      <c r="R206" s="124">
        <f t="shared" si="160"/>
        <v>0</v>
      </c>
      <c r="S206" s="124">
        <f t="shared" si="161"/>
        <v>0</v>
      </c>
      <c r="T206" s="124">
        <f t="shared" si="162"/>
        <v>0</v>
      </c>
      <c r="U206" s="124">
        <f t="shared" si="163"/>
        <v>0</v>
      </c>
      <c r="V206" s="125">
        <f t="shared" si="136"/>
        <v>118.75277777777778</v>
      </c>
      <c r="W206" s="125">
        <f t="shared" si="137"/>
        <v>117.33611111111111</v>
      </c>
      <c r="X206" s="126">
        <f t="shared" si="138"/>
        <v>1</v>
      </c>
      <c r="Y206" s="127">
        <f t="shared" si="164"/>
        <v>43101</v>
      </c>
      <c r="Z206" s="127">
        <f t="shared" si="165"/>
        <v>43101</v>
      </c>
      <c r="AA206" s="124">
        <f t="shared" si="152"/>
        <v>1</v>
      </c>
      <c r="AB206" s="128">
        <f t="shared" si="153"/>
        <v>43131</v>
      </c>
      <c r="AC206" s="124">
        <f t="shared" si="141"/>
        <v>1</v>
      </c>
      <c r="AD206" s="124">
        <f t="shared" si="142"/>
        <v>1</v>
      </c>
      <c r="AE206" s="127">
        <f t="shared" si="166"/>
        <v>0</v>
      </c>
      <c r="AF206" s="127">
        <f t="shared" si="167"/>
        <v>0</v>
      </c>
      <c r="AG206" s="124">
        <f t="shared" si="154"/>
        <v>1</v>
      </c>
      <c r="AH206" s="124">
        <f t="shared" si="144"/>
        <v>1</v>
      </c>
      <c r="AI206" s="124">
        <f t="shared" si="145"/>
        <v>1</v>
      </c>
      <c r="AJ206" s="124">
        <f t="shared" si="146"/>
        <v>0</v>
      </c>
      <c r="AK206" s="124">
        <f t="shared" si="147"/>
        <v>0</v>
      </c>
      <c r="AL206" s="124">
        <f t="shared" si="155"/>
        <v>0</v>
      </c>
      <c r="AM206" s="129">
        <f t="shared" si="168"/>
        <v>0</v>
      </c>
      <c r="AN206" s="129">
        <f t="shared" si="169"/>
        <v>0</v>
      </c>
      <c r="AP206" s="124">
        <f t="shared" si="173"/>
        <v>0</v>
      </c>
      <c r="AQ206" s="124">
        <f t="shared" si="173"/>
        <v>0</v>
      </c>
      <c r="AR206" s="124">
        <f t="shared" si="173"/>
        <v>0</v>
      </c>
      <c r="AS206" s="124">
        <f t="shared" si="173"/>
        <v>0</v>
      </c>
      <c r="AT206" s="124">
        <f t="shared" si="173"/>
        <v>0</v>
      </c>
      <c r="AU206" s="124">
        <f t="shared" si="173"/>
        <v>0</v>
      </c>
      <c r="AV206" s="124">
        <f t="shared" si="173"/>
        <v>0</v>
      </c>
      <c r="AW206" s="124">
        <f t="shared" si="173"/>
        <v>0</v>
      </c>
      <c r="AX206" s="124">
        <f t="shared" si="173"/>
        <v>0</v>
      </c>
      <c r="AY206" s="124">
        <f t="shared" si="173"/>
        <v>0</v>
      </c>
      <c r="AZ206" s="124">
        <f t="shared" si="171"/>
        <v>0</v>
      </c>
    </row>
    <row r="207" spans="1:52" x14ac:dyDescent="0.25">
      <c r="A207" s="62">
        <f t="shared" si="149"/>
        <v>190</v>
      </c>
      <c r="B207" s="41"/>
      <c r="C207" s="33"/>
      <c r="D207" s="34"/>
      <c r="E207" s="13"/>
      <c r="F207" s="38"/>
      <c r="G207" s="13"/>
      <c r="H207" s="13"/>
      <c r="I207" s="29" t="str">
        <f t="shared" si="130"/>
        <v/>
      </c>
      <c r="J207" s="47" t="str">
        <f t="shared" si="131"/>
        <v/>
      </c>
      <c r="K207" s="48" t="str">
        <f t="shared" si="132"/>
        <v/>
      </c>
      <c r="L207" s="124">
        <f t="shared" si="133"/>
        <v>0</v>
      </c>
      <c r="M207" s="124">
        <f t="shared" si="134"/>
        <v>0</v>
      </c>
      <c r="N207" s="124">
        <f t="shared" si="157"/>
        <v>0</v>
      </c>
      <c r="O207" s="124">
        <f t="shared" si="158"/>
        <v>0</v>
      </c>
      <c r="P207" s="124">
        <f t="shared" si="159"/>
        <v>0</v>
      </c>
      <c r="Q207" s="124">
        <f t="shared" si="135"/>
        <v>-1</v>
      </c>
      <c r="R207" s="124">
        <f t="shared" si="160"/>
        <v>0</v>
      </c>
      <c r="S207" s="124">
        <f t="shared" si="161"/>
        <v>0</v>
      </c>
      <c r="T207" s="124">
        <f t="shared" si="162"/>
        <v>0</v>
      </c>
      <c r="U207" s="124">
        <f t="shared" si="163"/>
        <v>0</v>
      </c>
      <c r="V207" s="125">
        <f t="shared" si="136"/>
        <v>118.75277777777778</v>
      </c>
      <c r="W207" s="125">
        <f t="shared" si="137"/>
        <v>117.33611111111111</v>
      </c>
      <c r="X207" s="126">
        <f t="shared" si="138"/>
        <v>1</v>
      </c>
      <c r="Y207" s="127">
        <f t="shared" si="164"/>
        <v>43101</v>
      </c>
      <c r="Z207" s="127">
        <f t="shared" si="165"/>
        <v>43101</v>
      </c>
      <c r="AA207" s="124">
        <f t="shared" si="152"/>
        <v>1</v>
      </c>
      <c r="AB207" s="128">
        <f t="shared" si="153"/>
        <v>43131</v>
      </c>
      <c r="AC207" s="124">
        <f t="shared" si="141"/>
        <v>1</v>
      </c>
      <c r="AD207" s="124">
        <f t="shared" si="142"/>
        <v>1</v>
      </c>
      <c r="AE207" s="127">
        <f t="shared" si="166"/>
        <v>0</v>
      </c>
      <c r="AF207" s="127">
        <f t="shared" si="167"/>
        <v>0</v>
      </c>
      <c r="AG207" s="124">
        <f t="shared" si="154"/>
        <v>1</v>
      </c>
      <c r="AH207" s="124">
        <f t="shared" si="144"/>
        <v>1</v>
      </c>
      <c r="AI207" s="124">
        <f t="shared" si="145"/>
        <v>1</v>
      </c>
      <c r="AJ207" s="124">
        <f t="shared" si="146"/>
        <v>0</v>
      </c>
      <c r="AK207" s="124">
        <f t="shared" si="147"/>
        <v>0</v>
      </c>
      <c r="AL207" s="124">
        <f t="shared" si="155"/>
        <v>0</v>
      </c>
      <c r="AM207" s="129">
        <f t="shared" si="168"/>
        <v>0</v>
      </c>
      <c r="AN207" s="129">
        <f t="shared" si="169"/>
        <v>0</v>
      </c>
      <c r="AP207" s="124">
        <f t="shared" si="173"/>
        <v>0</v>
      </c>
      <c r="AQ207" s="124">
        <f t="shared" si="173"/>
        <v>0</v>
      </c>
      <c r="AR207" s="124">
        <f t="shared" si="173"/>
        <v>0</v>
      </c>
      <c r="AS207" s="124">
        <f t="shared" si="173"/>
        <v>0</v>
      </c>
      <c r="AT207" s="124">
        <f t="shared" si="173"/>
        <v>0</v>
      </c>
      <c r="AU207" s="124">
        <f t="shared" si="173"/>
        <v>0</v>
      </c>
      <c r="AV207" s="124">
        <f t="shared" si="173"/>
        <v>0</v>
      </c>
      <c r="AW207" s="124">
        <f t="shared" si="173"/>
        <v>0</v>
      </c>
      <c r="AX207" s="124">
        <f t="shared" si="173"/>
        <v>0</v>
      </c>
      <c r="AY207" s="124">
        <f t="shared" si="173"/>
        <v>0</v>
      </c>
      <c r="AZ207" s="124">
        <f t="shared" si="171"/>
        <v>0</v>
      </c>
    </row>
    <row r="208" spans="1:52" x14ac:dyDescent="0.25">
      <c r="A208" s="62">
        <f t="shared" si="149"/>
        <v>191</v>
      </c>
      <c r="B208" s="41"/>
      <c r="C208" s="33"/>
      <c r="D208" s="34"/>
      <c r="E208" s="13"/>
      <c r="F208" s="38"/>
      <c r="G208" s="13"/>
      <c r="H208" s="13"/>
      <c r="I208" s="29" t="str">
        <f t="shared" si="130"/>
        <v/>
      </c>
      <c r="J208" s="47" t="str">
        <f t="shared" si="131"/>
        <v/>
      </c>
      <c r="K208" s="48" t="str">
        <f t="shared" si="132"/>
        <v/>
      </c>
      <c r="L208" s="124">
        <f t="shared" si="133"/>
        <v>0</v>
      </c>
      <c r="M208" s="124">
        <f t="shared" si="134"/>
        <v>0</v>
      </c>
      <c r="N208" s="124">
        <f t="shared" si="157"/>
        <v>0</v>
      </c>
      <c r="O208" s="124">
        <f t="shared" si="158"/>
        <v>0</v>
      </c>
      <c r="P208" s="124">
        <f t="shared" si="159"/>
        <v>0</v>
      </c>
      <c r="Q208" s="124">
        <f t="shared" si="135"/>
        <v>-1</v>
      </c>
      <c r="R208" s="124">
        <f t="shared" si="160"/>
        <v>0</v>
      </c>
      <c r="S208" s="124">
        <f t="shared" si="161"/>
        <v>0</v>
      </c>
      <c r="T208" s="124">
        <f t="shared" si="162"/>
        <v>0</v>
      </c>
      <c r="U208" s="124">
        <f t="shared" si="163"/>
        <v>0</v>
      </c>
      <c r="V208" s="125">
        <f t="shared" si="136"/>
        <v>118.75277777777778</v>
      </c>
      <c r="W208" s="125">
        <f t="shared" si="137"/>
        <v>117.33611111111111</v>
      </c>
      <c r="X208" s="126">
        <f t="shared" si="138"/>
        <v>1</v>
      </c>
      <c r="Y208" s="127">
        <f t="shared" si="164"/>
        <v>43101</v>
      </c>
      <c r="Z208" s="127">
        <f t="shared" si="165"/>
        <v>43101</v>
      </c>
      <c r="AA208" s="124">
        <f t="shared" si="152"/>
        <v>1</v>
      </c>
      <c r="AB208" s="128">
        <f t="shared" si="153"/>
        <v>43131</v>
      </c>
      <c r="AC208" s="124">
        <f t="shared" si="141"/>
        <v>1</v>
      </c>
      <c r="AD208" s="124">
        <f t="shared" si="142"/>
        <v>1</v>
      </c>
      <c r="AE208" s="127">
        <f t="shared" si="166"/>
        <v>0</v>
      </c>
      <c r="AF208" s="127">
        <f t="shared" si="167"/>
        <v>0</v>
      </c>
      <c r="AG208" s="124">
        <f t="shared" si="154"/>
        <v>1</v>
      </c>
      <c r="AH208" s="124">
        <f t="shared" si="144"/>
        <v>1</v>
      </c>
      <c r="AI208" s="124">
        <f t="shared" si="145"/>
        <v>1</v>
      </c>
      <c r="AJ208" s="124">
        <f t="shared" si="146"/>
        <v>0</v>
      </c>
      <c r="AK208" s="124">
        <f t="shared" si="147"/>
        <v>0</v>
      </c>
      <c r="AL208" s="124">
        <f t="shared" si="155"/>
        <v>0</v>
      </c>
      <c r="AM208" s="129">
        <f t="shared" si="168"/>
        <v>0</v>
      </c>
      <c r="AN208" s="129">
        <f t="shared" si="169"/>
        <v>0</v>
      </c>
      <c r="AP208" s="124">
        <f t="shared" ref="AP208:AY217" si="174">IF(AND(ISNUMBER($I208),$I208&gt;0,AP$17&gt;=$AD208,AP$17&lt;=$AI208),1,0)</f>
        <v>0</v>
      </c>
      <c r="AQ208" s="124">
        <f t="shared" si="174"/>
        <v>0</v>
      </c>
      <c r="AR208" s="124">
        <f t="shared" si="174"/>
        <v>0</v>
      </c>
      <c r="AS208" s="124">
        <f t="shared" si="174"/>
        <v>0</v>
      </c>
      <c r="AT208" s="124">
        <f t="shared" si="174"/>
        <v>0</v>
      </c>
      <c r="AU208" s="124">
        <f t="shared" si="174"/>
        <v>0</v>
      </c>
      <c r="AV208" s="124">
        <f t="shared" si="174"/>
        <v>0</v>
      </c>
      <c r="AW208" s="124">
        <f t="shared" si="174"/>
        <v>0</v>
      </c>
      <c r="AX208" s="124">
        <f t="shared" si="174"/>
        <v>0</v>
      </c>
      <c r="AY208" s="124">
        <f t="shared" si="174"/>
        <v>0</v>
      </c>
      <c r="AZ208" s="124">
        <f t="shared" si="171"/>
        <v>0</v>
      </c>
    </row>
    <row r="209" spans="1:52" x14ac:dyDescent="0.25">
      <c r="A209" s="62">
        <f t="shared" si="149"/>
        <v>192</v>
      </c>
      <c r="B209" s="41"/>
      <c r="C209" s="33"/>
      <c r="D209" s="34"/>
      <c r="E209" s="13"/>
      <c r="F209" s="38"/>
      <c r="G209" s="13"/>
      <c r="H209" s="13"/>
      <c r="I209" s="29" t="str">
        <f t="shared" si="130"/>
        <v/>
      </c>
      <c r="J209" s="47" t="str">
        <f t="shared" si="131"/>
        <v/>
      </c>
      <c r="K209" s="48" t="str">
        <f t="shared" si="132"/>
        <v/>
      </c>
      <c r="L209" s="124">
        <f t="shared" si="133"/>
        <v>0</v>
      </c>
      <c r="M209" s="124">
        <f t="shared" si="134"/>
        <v>0</v>
      </c>
      <c r="N209" s="124">
        <f t="shared" si="157"/>
        <v>0</v>
      </c>
      <c r="O209" s="124">
        <f t="shared" si="158"/>
        <v>0</v>
      </c>
      <c r="P209" s="124">
        <f t="shared" si="159"/>
        <v>0</v>
      </c>
      <c r="Q209" s="124">
        <f t="shared" si="135"/>
        <v>-1</v>
      </c>
      <c r="R209" s="124">
        <f t="shared" si="160"/>
        <v>0</v>
      </c>
      <c r="S209" s="124">
        <f t="shared" si="161"/>
        <v>0</v>
      </c>
      <c r="T209" s="124">
        <f t="shared" si="162"/>
        <v>0</v>
      </c>
      <c r="U209" s="124">
        <f t="shared" si="163"/>
        <v>0</v>
      </c>
      <c r="V209" s="125">
        <f t="shared" si="136"/>
        <v>118.75277777777778</v>
      </c>
      <c r="W209" s="125">
        <f t="shared" si="137"/>
        <v>117.33611111111111</v>
      </c>
      <c r="X209" s="126">
        <f t="shared" si="138"/>
        <v>1</v>
      </c>
      <c r="Y209" s="127">
        <f t="shared" si="164"/>
        <v>43101</v>
      </c>
      <c r="Z209" s="127">
        <f t="shared" si="165"/>
        <v>43101</v>
      </c>
      <c r="AA209" s="124">
        <f t="shared" si="152"/>
        <v>1</v>
      </c>
      <c r="AB209" s="128">
        <f t="shared" si="153"/>
        <v>43131</v>
      </c>
      <c r="AC209" s="124">
        <f t="shared" si="141"/>
        <v>1</v>
      </c>
      <c r="AD209" s="124">
        <f t="shared" si="142"/>
        <v>1</v>
      </c>
      <c r="AE209" s="127">
        <f t="shared" si="166"/>
        <v>0</v>
      </c>
      <c r="AF209" s="127">
        <f t="shared" si="167"/>
        <v>0</v>
      </c>
      <c r="AG209" s="124">
        <f t="shared" si="154"/>
        <v>1</v>
      </c>
      <c r="AH209" s="124">
        <f t="shared" si="144"/>
        <v>1</v>
      </c>
      <c r="AI209" s="124">
        <f t="shared" si="145"/>
        <v>1</v>
      </c>
      <c r="AJ209" s="124">
        <f t="shared" si="146"/>
        <v>0</v>
      </c>
      <c r="AK209" s="124">
        <f t="shared" si="147"/>
        <v>0</v>
      </c>
      <c r="AL209" s="124">
        <f t="shared" si="155"/>
        <v>0</v>
      </c>
      <c r="AM209" s="129">
        <f t="shared" si="168"/>
        <v>0</v>
      </c>
      <c r="AN209" s="129">
        <f t="shared" si="169"/>
        <v>0</v>
      </c>
      <c r="AP209" s="124">
        <f t="shared" si="174"/>
        <v>0</v>
      </c>
      <c r="AQ209" s="124">
        <f t="shared" si="174"/>
        <v>0</v>
      </c>
      <c r="AR209" s="124">
        <f t="shared" si="174"/>
        <v>0</v>
      </c>
      <c r="AS209" s="124">
        <f t="shared" si="174"/>
        <v>0</v>
      </c>
      <c r="AT209" s="124">
        <f t="shared" si="174"/>
        <v>0</v>
      </c>
      <c r="AU209" s="124">
        <f t="shared" si="174"/>
        <v>0</v>
      </c>
      <c r="AV209" s="124">
        <f t="shared" si="174"/>
        <v>0</v>
      </c>
      <c r="AW209" s="124">
        <f t="shared" si="174"/>
        <v>0</v>
      </c>
      <c r="AX209" s="124">
        <f t="shared" si="174"/>
        <v>0</v>
      </c>
      <c r="AY209" s="124">
        <f t="shared" si="174"/>
        <v>0</v>
      </c>
      <c r="AZ209" s="124">
        <f t="shared" si="171"/>
        <v>0</v>
      </c>
    </row>
    <row r="210" spans="1:52" x14ac:dyDescent="0.25">
      <c r="A210" s="62">
        <f t="shared" si="149"/>
        <v>193</v>
      </c>
      <c r="B210" s="41"/>
      <c r="C210" s="33"/>
      <c r="D210" s="34"/>
      <c r="E210" s="13"/>
      <c r="F210" s="38"/>
      <c r="G210" s="13"/>
      <c r="H210" s="13"/>
      <c r="I210" s="29" t="str">
        <f t="shared" si="130"/>
        <v/>
      </c>
      <c r="J210" s="47" t="str">
        <f t="shared" si="131"/>
        <v/>
      </c>
      <c r="K210" s="48" t="str">
        <f t="shared" si="132"/>
        <v/>
      </c>
      <c r="L210" s="124">
        <f t="shared" si="133"/>
        <v>0</v>
      </c>
      <c r="M210" s="124">
        <f t="shared" si="134"/>
        <v>0</v>
      </c>
      <c r="N210" s="124">
        <f t="shared" ref="N210:N217" si="175">IF(LEN(B210)=0,0,1)</f>
        <v>0</v>
      </c>
      <c r="O210" s="124">
        <f t="shared" ref="O210:O217" si="176">IF(OR(LEN(C210)=0, LEN(D210)=0),0,1)</f>
        <v>0</v>
      </c>
      <c r="P210" s="124">
        <f t="shared" ref="P210:P217" si="177">IF(LEN(E210)=0,0,1)</f>
        <v>0</v>
      </c>
      <c r="Q210" s="124">
        <f t="shared" si="135"/>
        <v>-1</v>
      </c>
      <c r="R210" s="124">
        <f t="shared" ref="R210:R217" si="178">IF(LEN(F210)=0,0,IF(OR(F210="Logé en appartement", F210="Logé en centre d'accueil collectif"),1,-1))</f>
        <v>0</v>
      </c>
      <c r="S210" s="124">
        <f t="shared" ref="S210:S217" si="179">IF(LEN(G210)=0,0,IF(YEAR(G210)&gt;$A$10,-1,1))</f>
        <v>0</v>
      </c>
      <c r="T210" s="124">
        <f t="shared" ref="T210:T217" si="180">IF(LEN(H210)=0,0,IF(YEAR(H210)&lt;$A$10,-1,1))</f>
        <v>0</v>
      </c>
      <c r="U210" s="124">
        <f t="shared" ref="U210:U217" si="181">IF(AND(S210=1,T210=1),IF(G210-H210&gt;0,-1,1),IF(OR(S210=-1,T210=-1),-1,0))</f>
        <v>0</v>
      </c>
      <c r="V210" s="125">
        <f t="shared" si="136"/>
        <v>118.75277777777778</v>
      </c>
      <c r="W210" s="125">
        <f t="shared" si="137"/>
        <v>117.33611111111111</v>
      </c>
      <c r="X210" s="126">
        <f t="shared" si="138"/>
        <v>1</v>
      </c>
      <c r="Y210" s="127">
        <f t="shared" ref="Y210:Y217" si="182">IF(YEAR(G210)&lt;$A$10,L$3,G210)</f>
        <v>43101</v>
      </c>
      <c r="Z210" s="127">
        <f t="shared" ref="Z210:Z217" si="183">IF(AND(Y210-M$3&gt;=0,Y210-O$3&lt;0),O$3,Y210)</f>
        <v>43101</v>
      </c>
      <c r="AA210" s="124">
        <f t="shared" si="152"/>
        <v>1</v>
      </c>
      <c r="AB210" s="128">
        <f t="shared" si="153"/>
        <v>43131</v>
      </c>
      <c r="AC210" s="124">
        <f t="shared" si="141"/>
        <v>1</v>
      </c>
      <c r="AD210" s="124">
        <f t="shared" si="142"/>
        <v>1</v>
      </c>
      <c r="AE210" s="127">
        <f t="shared" ref="AE210:AE217" si="184">IF(YEAR(H210)&gt;$A$10,Q$3,H210)</f>
        <v>0</v>
      </c>
      <c r="AF210" s="127">
        <f t="shared" ref="AF210:AF217" si="185">IF(AND(AE210-N$3&gt;0,AE210-P$3&lt;0),N$3,AE210)</f>
        <v>0</v>
      </c>
      <c r="AG210" s="124">
        <f t="shared" si="154"/>
        <v>1</v>
      </c>
      <c r="AH210" s="124">
        <f t="shared" si="144"/>
        <v>1</v>
      </c>
      <c r="AI210" s="124">
        <f t="shared" si="145"/>
        <v>1</v>
      </c>
      <c r="AJ210" s="124">
        <f t="shared" si="146"/>
        <v>0</v>
      </c>
      <c r="AK210" s="124">
        <f t="shared" si="147"/>
        <v>0</v>
      </c>
      <c r="AL210" s="124">
        <f t="shared" si="155"/>
        <v>0</v>
      </c>
      <c r="AM210" s="129">
        <f t="shared" si="168"/>
        <v>0</v>
      </c>
      <c r="AN210" s="129">
        <f t="shared" si="169"/>
        <v>0</v>
      </c>
      <c r="AP210" s="124">
        <f t="shared" si="174"/>
        <v>0</v>
      </c>
      <c r="AQ210" s="124">
        <f t="shared" si="174"/>
        <v>0</v>
      </c>
      <c r="AR210" s="124">
        <f t="shared" si="174"/>
        <v>0</v>
      </c>
      <c r="AS210" s="124">
        <f t="shared" si="174"/>
        <v>0</v>
      </c>
      <c r="AT210" s="124">
        <f t="shared" si="174"/>
        <v>0</v>
      </c>
      <c r="AU210" s="124">
        <f t="shared" si="174"/>
        <v>0</v>
      </c>
      <c r="AV210" s="124">
        <f t="shared" si="174"/>
        <v>0</v>
      </c>
      <c r="AW210" s="124">
        <f t="shared" si="174"/>
        <v>0</v>
      </c>
      <c r="AX210" s="124">
        <f t="shared" si="174"/>
        <v>0</v>
      </c>
      <c r="AY210" s="124">
        <f t="shared" si="174"/>
        <v>0</v>
      </c>
      <c r="AZ210" s="124">
        <f t="shared" ref="AZ210:AZ217" si="186">SUM(AP210:AY210)</f>
        <v>0</v>
      </c>
    </row>
    <row r="211" spans="1:52" x14ac:dyDescent="0.25">
      <c r="A211" s="62">
        <f t="shared" si="149"/>
        <v>194</v>
      </c>
      <c r="B211" s="41"/>
      <c r="C211" s="33"/>
      <c r="D211" s="34"/>
      <c r="E211" s="13"/>
      <c r="F211" s="38"/>
      <c r="G211" s="13"/>
      <c r="H211" s="13"/>
      <c r="I211" s="29" t="str">
        <f t="shared" ref="I211:I217" si="187">IF(M211=0,"",IF(M211=-1,IF(S211=-1,"date début KO",IF(T211=-1,"date fin KO","entrée &gt; sortie")),IF(M211=1,IF(L211=1,IF(X211&lt;=15,"nbre jours &lt;=15",AL211),IF(L211=0,"données manquantes",IF(Q211=-1,"âge KO","donnée(s) KO"))))))</f>
        <v/>
      </c>
      <c r="J211" s="47" t="str">
        <f t="shared" ref="J211:J217" si="188">IF(S211=-1,"date début KO",IF(S211=0,"",IF(AND(AD211=9,AI211=6),"vac. été",TEXT("1/"&amp;AD211,"mmm"))))</f>
        <v/>
      </c>
      <c r="K211" s="48" t="str">
        <f t="shared" ref="K211:K217" si="189">IF(T211=-1,"date fin KO",IF(S211=0,"",IF(AND(AD211=9,AI211=6),"vac. été",TEXT("1/"&amp;AI211,"mmm"))))</f>
        <v/>
      </c>
      <c r="L211" s="124">
        <f t="shared" ref="L211:L217" si="190">IF(N211*O211*P211*Q211*R211*S211*T211*U211=0,0,IF(AND(N211=1,O211=1,P211=1,Q211=1,R211=1,S211=1,T211=1,U211=1),1,-1))</f>
        <v>0</v>
      </c>
      <c r="M211" s="124">
        <f t="shared" ref="M211:M217" si="191">IF(S211*T211*U211=0,0,IF(AND(S211=1,T211=1,U211=1),1,-1))</f>
        <v>0</v>
      </c>
      <c r="N211" s="124">
        <f t="shared" si="175"/>
        <v>0</v>
      </c>
      <c r="O211" s="124">
        <f t="shared" si="176"/>
        <v>0</v>
      </c>
      <c r="P211" s="124">
        <f t="shared" si="177"/>
        <v>0</v>
      </c>
      <c r="Q211" s="124">
        <f t="shared" ref="Q211:Q217" si="192">IF(OR(V211&lt;$V$13,W211&gt;$W$14),-1,1)</f>
        <v>-1</v>
      </c>
      <c r="R211" s="124">
        <f t="shared" si="178"/>
        <v>0</v>
      </c>
      <c r="S211" s="124">
        <f t="shared" si="179"/>
        <v>0</v>
      </c>
      <c r="T211" s="124">
        <f t="shared" si="180"/>
        <v>0</v>
      </c>
      <c r="U211" s="124">
        <f t="shared" si="181"/>
        <v>0</v>
      </c>
      <c r="V211" s="125">
        <f t="shared" ref="V211:V217" si="193">YEARFRAC(E211,DATE($A$10,10,1))</f>
        <v>118.75277777777778</v>
      </c>
      <c r="W211" s="125">
        <f t="shared" ref="W211:W217" si="194">YEARFRAC(E211,DATE($A$10-1,5,1))</f>
        <v>117.33611111111111</v>
      </c>
      <c r="X211" s="126">
        <f t="shared" ref="X211:X217" si="195">H211-G211+1</f>
        <v>1</v>
      </c>
      <c r="Y211" s="127">
        <f t="shared" si="182"/>
        <v>43101</v>
      </c>
      <c r="Z211" s="127">
        <f t="shared" si="183"/>
        <v>43101</v>
      </c>
      <c r="AA211" s="124">
        <f t="shared" si="152"/>
        <v>1</v>
      </c>
      <c r="AB211" s="128">
        <f t="shared" si="153"/>
        <v>43131</v>
      </c>
      <c r="AC211" s="124">
        <f t="shared" ref="AC211:AC217" si="196">IF(MONTH(Z211)=MONTH(AF211),X211,AB211-Z211+1)</f>
        <v>1</v>
      </c>
      <c r="AD211" s="124">
        <f t="shared" ref="AD211:AD217" si="197">IF(AC211&lt;=15,IF(AA211=12,12,IF(AA211=AG211,AA211,AA211+1)),AA211)</f>
        <v>1</v>
      </c>
      <c r="AE211" s="127">
        <f t="shared" si="184"/>
        <v>0</v>
      </c>
      <c r="AF211" s="127">
        <f t="shared" si="185"/>
        <v>0</v>
      </c>
      <c r="AG211" s="124">
        <f t="shared" si="154"/>
        <v>1</v>
      </c>
      <c r="AH211" s="124">
        <f t="shared" ref="AH211:AH217" si="198">IF(MONTH(Z211)=MONTH(AF211),X211,DAY(AF211))</f>
        <v>1</v>
      </c>
      <c r="AI211" s="124">
        <f t="shared" ref="AI211:AI217" si="199">IF(AH211&lt;=15,IF(AG211=1,1,IF(AA211=AG211,AG211,AG211-1)),AG211)</f>
        <v>1</v>
      </c>
      <c r="AJ211" s="124">
        <f t="shared" ref="AJ211:AJ217" si="200">IF(AF211-Z211&lt;=0,0,IF(AND(AA211=AG211,AF211-Z211+1&lt;=15),1,0))</f>
        <v>0</v>
      </c>
      <c r="AK211" s="124">
        <f t="shared" ref="AK211:AK217" si="201">IF(AF211-Z211&lt;=0,0,AI211-AD211+1-AJ211)</f>
        <v>0</v>
      </c>
      <c r="AL211" s="124">
        <f t="shared" si="155"/>
        <v>0</v>
      </c>
      <c r="AM211" s="129">
        <f t="shared" si="168"/>
        <v>0</v>
      </c>
      <c r="AN211" s="129">
        <f t="shared" si="169"/>
        <v>0</v>
      </c>
      <c r="AP211" s="124">
        <f t="shared" si="174"/>
        <v>0</v>
      </c>
      <c r="AQ211" s="124">
        <f t="shared" si="174"/>
        <v>0</v>
      </c>
      <c r="AR211" s="124">
        <f t="shared" si="174"/>
        <v>0</v>
      </c>
      <c r="AS211" s="124">
        <f t="shared" si="174"/>
        <v>0</v>
      </c>
      <c r="AT211" s="124">
        <f t="shared" si="174"/>
        <v>0</v>
      </c>
      <c r="AU211" s="124">
        <f t="shared" si="174"/>
        <v>0</v>
      </c>
      <c r="AV211" s="124">
        <f t="shared" si="174"/>
        <v>0</v>
      </c>
      <c r="AW211" s="124">
        <f t="shared" si="174"/>
        <v>0</v>
      </c>
      <c r="AX211" s="124">
        <f t="shared" si="174"/>
        <v>0</v>
      </c>
      <c r="AY211" s="124">
        <f t="shared" si="174"/>
        <v>0</v>
      </c>
      <c r="AZ211" s="124">
        <f t="shared" si="186"/>
        <v>0</v>
      </c>
    </row>
    <row r="212" spans="1:52" x14ac:dyDescent="0.25">
      <c r="A212" s="62">
        <f t="shared" ref="A212:A217" si="202">A211+1</f>
        <v>195</v>
      </c>
      <c r="B212" s="41"/>
      <c r="C212" s="33"/>
      <c r="D212" s="34"/>
      <c r="E212" s="13"/>
      <c r="F212" s="38"/>
      <c r="G212" s="13"/>
      <c r="H212" s="13"/>
      <c r="I212" s="29" t="str">
        <f t="shared" si="187"/>
        <v/>
      </c>
      <c r="J212" s="47" t="str">
        <f t="shared" si="188"/>
        <v/>
      </c>
      <c r="K212" s="48" t="str">
        <f t="shared" si="189"/>
        <v/>
      </c>
      <c r="L212" s="124">
        <f t="shared" si="190"/>
        <v>0</v>
      </c>
      <c r="M212" s="124">
        <f t="shared" si="191"/>
        <v>0</v>
      </c>
      <c r="N212" s="124">
        <f t="shared" si="175"/>
        <v>0</v>
      </c>
      <c r="O212" s="124">
        <f t="shared" si="176"/>
        <v>0</v>
      </c>
      <c r="P212" s="124">
        <f t="shared" si="177"/>
        <v>0</v>
      </c>
      <c r="Q212" s="124">
        <f t="shared" si="192"/>
        <v>-1</v>
      </c>
      <c r="R212" s="124">
        <f t="shared" si="178"/>
        <v>0</v>
      </c>
      <c r="S212" s="124">
        <f t="shared" si="179"/>
        <v>0</v>
      </c>
      <c r="T212" s="124">
        <f t="shared" si="180"/>
        <v>0</v>
      </c>
      <c r="U212" s="124">
        <f t="shared" si="181"/>
        <v>0</v>
      </c>
      <c r="V212" s="125">
        <f t="shared" si="193"/>
        <v>118.75277777777778</v>
      </c>
      <c r="W212" s="125">
        <f t="shared" si="194"/>
        <v>117.33611111111111</v>
      </c>
      <c r="X212" s="126">
        <f t="shared" si="195"/>
        <v>1</v>
      </c>
      <c r="Y212" s="127">
        <f t="shared" si="182"/>
        <v>43101</v>
      </c>
      <c r="Z212" s="127">
        <f t="shared" si="183"/>
        <v>43101</v>
      </c>
      <c r="AA212" s="124">
        <f t="shared" si="152"/>
        <v>1</v>
      </c>
      <c r="AB212" s="128">
        <f t="shared" si="153"/>
        <v>43131</v>
      </c>
      <c r="AC212" s="124">
        <f t="shared" si="196"/>
        <v>1</v>
      </c>
      <c r="AD212" s="124">
        <f t="shared" si="197"/>
        <v>1</v>
      </c>
      <c r="AE212" s="127">
        <f t="shared" si="184"/>
        <v>0</v>
      </c>
      <c r="AF212" s="127">
        <f t="shared" si="185"/>
        <v>0</v>
      </c>
      <c r="AG212" s="124">
        <f t="shared" si="154"/>
        <v>1</v>
      </c>
      <c r="AH212" s="124">
        <f t="shared" si="198"/>
        <v>1</v>
      </c>
      <c r="AI212" s="124">
        <f t="shared" si="199"/>
        <v>1</v>
      </c>
      <c r="AJ212" s="124">
        <f t="shared" si="200"/>
        <v>0</v>
      </c>
      <c r="AK212" s="124">
        <f t="shared" si="201"/>
        <v>0</v>
      </c>
      <c r="AL212" s="124">
        <f t="shared" si="155"/>
        <v>0</v>
      </c>
      <c r="AM212" s="129">
        <f t="shared" si="168"/>
        <v>0</v>
      </c>
      <c r="AN212" s="129">
        <f t="shared" si="169"/>
        <v>0</v>
      </c>
      <c r="AP212" s="124">
        <f t="shared" si="174"/>
        <v>0</v>
      </c>
      <c r="AQ212" s="124">
        <f t="shared" si="174"/>
        <v>0</v>
      </c>
      <c r="AR212" s="124">
        <f t="shared" si="174"/>
        <v>0</v>
      </c>
      <c r="AS212" s="124">
        <f t="shared" si="174"/>
        <v>0</v>
      </c>
      <c r="AT212" s="124">
        <f t="shared" si="174"/>
        <v>0</v>
      </c>
      <c r="AU212" s="124">
        <f t="shared" si="174"/>
        <v>0</v>
      </c>
      <c r="AV212" s="124">
        <f t="shared" si="174"/>
        <v>0</v>
      </c>
      <c r="AW212" s="124">
        <f t="shared" si="174"/>
        <v>0</v>
      </c>
      <c r="AX212" s="124">
        <f t="shared" si="174"/>
        <v>0</v>
      </c>
      <c r="AY212" s="124">
        <f t="shared" si="174"/>
        <v>0</v>
      </c>
      <c r="AZ212" s="124">
        <f t="shared" si="186"/>
        <v>0</v>
      </c>
    </row>
    <row r="213" spans="1:52" x14ac:dyDescent="0.25">
      <c r="A213" s="62">
        <f t="shared" si="202"/>
        <v>196</v>
      </c>
      <c r="B213" s="41"/>
      <c r="C213" s="33"/>
      <c r="D213" s="34"/>
      <c r="E213" s="13"/>
      <c r="F213" s="38"/>
      <c r="G213" s="13"/>
      <c r="H213" s="13"/>
      <c r="I213" s="29" t="str">
        <f t="shared" si="187"/>
        <v/>
      </c>
      <c r="J213" s="47" t="str">
        <f t="shared" si="188"/>
        <v/>
      </c>
      <c r="K213" s="48" t="str">
        <f t="shared" si="189"/>
        <v/>
      </c>
      <c r="L213" s="124">
        <f t="shared" si="190"/>
        <v>0</v>
      </c>
      <c r="M213" s="124">
        <f t="shared" si="191"/>
        <v>0</v>
      </c>
      <c r="N213" s="124">
        <f t="shared" si="175"/>
        <v>0</v>
      </c>
      <c r="O213" s="124">
        <f t="shared" si="176"/>
        <v>0</v>
      </c>
      <c r="P213" s="124">
        <f t="shared" si="177"/>
        <v>0</v>
      </c>
      <c r="Q213" s="124">
        <f t="shared" si="192"/>
        <v>-1</v>
      </c>
      <c r="R213" s="124">
        <f t="shared" si="178"/>
        <v>0</v>
      </c>
      <c r="S213" s="124">
        <f t="shared" si="179"/>
        <v>0</v>
      </c>
      <c r="T213" s="124">
        <f t="shared" si="180"/>
        <v>0</v>
      </c>
      <c r="U213" s="124">
        <f t="shared" si="181"/>
        <v>0</v>
      </c>
      <c r="V213" s="125">
        <f t="shared" si="193"/>
        <v>118.75277777777778</v>
      </c>
      <c r="W213" s="125">
        <f t="shared" si="194"/>
        <v>117.33611111111111</v>
      </c>
      <c r="X213" s="126">
        <f t="shared" si="195"/>
        <v>1</v>
      </c>
      <c r="Y213" s="127">
        <f t="shared" si="182"/>
        <v>43101</v>
      </c>
      <c r="Z213" s="127">
        <f t="shared" si="183"/>
        <v>43101</v>
      </c>
      <c r="AA213" s="124">
        <f t="shared" si="152"/>
        <v>1</v>
      </c>
      <c r="AB213" s="128">
        <f t="shared" si="153"/>
        <v>43131</v>
      </c>
      <c r="AC213" s="124">
        <f t="shared" si="196"/>
        <v>1</v>
      </c>
      <c r="AD213" s="124">
        <f t="shared" si="197"/>
        <v>1</v>
      </c>
      <c r="AE213" s="127">
        <f t="shared" si="184"/>
        <v>0</v>
      </c>
      <c r="AF213" s="127">
        <f t="shared" si="185"/>
        <v>0</v>
      </c>
      <c r="AG213" s="124">
        <f t="shared" si="154"/>
        <v>1</v>
      </c>
      <c r="AH213" s="124">
        <f t="shared" si="198"/>
        <v>1</v>
      </c>
      <c r="AI213" s="124">
        <f t="shared" si="199"/>
        <v>1</v>
      </c>
      <c r="AJ213" s="124">
        <f t="shared" si="200"/>
        <v>0</v>
      </c>
      <c r="AK213" s="124">
        <f t="shared" si="201"/>
        <v>0</v>
      </c>
      <c r="AL213" s="124">
        <f t="shared" si="155"/>
        <v>0</v>
      </c>
      <c r="AM213" s="129">
        <f t="shared" si="168"/>
        <v>0</v>
      </c>
      <c r="AN213" s="129">
        <f t="shared" si="169"/>
        <v>0</v>
      </c>
      <c r="AP213" s="124">
        <f t="shared" si="174"/>
        <v>0</v>
      </c>
      <c r="AQ213" s="124">
        <f t="shared" si="174"/>
        <v>0</v>
      </c>
      <c r="AR213" s="124">
        <f t="shared" si="174"/>
        <v>0</v>
      </c>
      <c r="AS213" s="124">
        <f t="shared" si="174"/>
        <v>0</v>
      </c>
      <c r="AT213" s="124">
        <f t="shared" si="174"/>
        <v>0</v>
      </c>
      <c r="AU213" s="124">
        <f t="shared" si="174"/>
        <v>0</v>
      </c>
      <c r="AV213" s="124">
        <f t="shared" si="174"/>
        <v>0</v>
      </c>
      <c r="AW213" s="124">
        <f t="shared" si="174"/>
        <v>0</v>
      </c>
      <c r="AX213" s="124">
        <f t="shared" si="174"/>
        <v>0</v>
      </c>
      <c r="AY213" s="124">
        <f t="shared" si="174"/>
        <v>0</v>
      </c>
      <c r="AZ213" s="124">
        <f t="shared" si="186"/>
        <v>0</v>
      </c>
    </row>
    <row r="214" spans="1:52" x14ac:dyDescent="0.25">
      <c r="A214" s="62">
        <f t="shared" si="202"/>
        <v>197</v>
      </c>
      <c r="B214" s="41"/>
      <c r="C214" s="33"/>
      <c r="D214" s="34"/>
      <c r="E214" s="13"/>
      <c r="F214" s="38"/>
      <c r="G214" s="13"/>
      <c r="H214" s="13"/>
      <c r="I214" s="29" t="str">
        <f t="shared" si="187"/>
        <v/>
      </c>
      <c r="J214" s="47" t="str">
        <f t="shared" si="188"/>
        <v/>
      </c>
      <c r="K214" s="48" t="str">
        <f t="shared" si="189"/>
        <v/>
      </c>
      <c r="L214" s="124">
        <f t="shared" si="190"/>
        <v>0</v>
      </c>
      <c r="M214" s="124">
        <f t="shared" si="191"/>
        <v>0</v>
      </c>
      <c r="N214" s="124">
        <f t="shared" si="175"/>
        <v>0</v>
      </c>
      <c r="O214" s="124">
        <f t="shared" si="176"/>
        <v>0</v>
      </c>
      <c r="P214" s="124">
        <f t="shared" si="177"/>
        <v>0</v>
      </c>
      <c r="Q214" s="124">
        <f t="shared" si="192"/>
        <v>-1</v>
      </c>
      <c r="R214" s="124">
        <f t="shared" si="178"/>
        <v>0</v>
      </c>
      <c r="S214" s="124">
        <f t="shared" si="179"/>
        <v>0</v>
      </c>
      <c r="T214" s="124">
        <f t="shared" si="180"/>
        <v>0</v>
      </c>
      <c r="U214" s="124">
        <f t="shared" si="181"/>
        <v>0</v>
      </c>
      <c r="V214" s="125">
        <f t="shared" si="193"/>
        <v>118.75277777777778</v>
      </c>
      <c r="W214" s="125">
        <f t="shared" si="194"/>
        <v>117.33611111111111</v>
      </c>
      <c r="X214" s="126">
        <f t="shared" si="195"/>
        <v>1</v>
      </c>
      <c r="Y214" s="127">
        <f t="shared" si="182"/>
        <v>43101</v>
      </c>
      <c r="Z214" s="127">
        <f t="shared" si="183"/>
        <v>43101</v>
      </c>
      <c r="AA214" s="124">
        <f t="shared" si="152"/>
        <v>1</v>
      </c>
      <c r="AB214" s="128">
        <f t="shared" si="153"/>
        <v>43131</v>
      </c>
      <c r="AC214" s="124">
        <f t="shared" si="196"/>
        <v>1</v>
      </c>
      <c r="AD214" s="124">
        <f t="shared" si="197"/>
        <v>1</v>
      </c>
      <c r="AE214" s="127">
        <f t="shared" si="184"/>
        <v>0</v>
      </c>
      <c r="AF214" s="127">
        <f t="shared" si="185"/>
        <v>0</v>
      </c>
      <c r="AG214" s="124">
        <f t="shared" si="154"/>
        <v>1</v>
      </c>
      <c r="AH214" s="124">
        <f t="shared" si="198"/>
        <v>1</v>
      </c>
      <c r="AI214" s="124">
        <f t="shared" si="199"/>
        <v>1</v>
      </c>
      <c r="AJ214" s="124">
        <f t="shared" si="200"/>
        <v>0</v>
      </c>
      <c r="AK214" s="124">
        <f t="shared" si="201"/>
        <v>0</v>
      </c>
      <c r="AL214" s="124">
        <f t="shared" si="155"/>
        <v>0</v>
      </c>
      <c r="AM214" s="129">
        <f t="shared" si="168"/>
        <v>0</v>
      </c>
      <c r="AN214" s="129">
        <f t="shared" si="169"/>
        <v>0</v>
      </c>
      <c r="AP214" s="124">
        <f t="shared" si="174"/>
        <v>0</v>
      </c>
      <c r="AQ214" s="124">
        <f t="shared" si="174"/>
        <v>0</v>
      </c>
      <c r="AR214" s="124">
        <f t="shared" si="174"/>
        <v>0</v>
      </c>
      <c r="AS214" s="124">
        <f t="shared" si="174"/>
        <v>0</v>
      </c>
      <c r="AT214" s="124">
        <f t="shared" si="174"/>
        <v>0</v>
      </c>
      <c r="AU214" s="124">
        <f t="shared" si="174"/>
        <v>0</v>
      </c>
      <c r="AV214" s="124">
        <f t="shared" si="174"/>
        <v>0</v>
      </c>
      <c r="AW214" s="124">
        <f t="shared" si="174"/>
        <v>0</v>
      </c>
      <c r="AX214" s="124">
        <f t="shared" si="174"/>
        <v>0</v>
      </c>
      <c r="AY214" s="124">
        <f t="shared" si="174"/>
        <v>0</v>
      </c>
      <c r="AZ214" s="124">
        <f t="shared" si="186"/>
        <v>0</v>
      </c>
    </row>
    <row r="215" spans="1:52" x14ac:dyDescent="0.25">
      <c r="A215" s="62">
        <f t="shared" si="202"/>
        <v>198</v>
      </c>
      <c r="B215" s="41"/>
      <c r="C215" s="33"/>
      <c r="D215" s="34"/>
      <c r="E215" s="13"/>
      <c r="F215" s="38"/>
      <c r="G215" s="13"/>
      <c r="H215" s="13"/>
      <c r="I215" s="29" t="str">
        <f t="shared" si="187"/>
        <v/>
      </c>
      <c r="J215" s="47" t="str">
        <f t="shared" si="188"/>
        <v/>
      </c>
      <c r="K215" s="48" t="str">
        <f t="shared" si="189"/>
        <v/>
      </c>
      <c r="L215" s="124">
        <f t="shared" si="190"/>
        <v>0</v>
      </c>
      <c r="M215" s="124">
        <f t="shared" si="191"/>
        <v>0</v>
      </c>
      <c r="N215" s="124">
        <f t="shared" si="175"/>
        <v>0</v>
      </c>
      <c r="O215" s="124">
        <f t="shared" si="176"/>
        <v>0</v>
      </c>
      <c r="P215" s="124">
        <f t="shared" si="177"/>
        <v>0</v>
      </c>
      <c r="Q215" s="124">
        <f t="shared" si="192"/>
        <v>-1</v>
      </c>
      <c r="R215" s="124">
        <f t="shared" si="178"/>
        <v>0</v>
      </c>
      <c r="S215" s="124">
        <f t="shared" si="179"/>
        <v>0</v>
      </c>
      <c r="T215" s="124">
        <f t="shared" si="180"/>
        <v>0</v>
      </c>
      <c r="U215" s="124">
        <f t="shared" si="181"/>
        <v>0</v>
      </c>
      <c r="V215" s="125">
        <f t="shared" si="193"/>
        <v>118.75277777777778</v>
      </c>
      <c r="W215" s="125">
        <f t="shared" si="194"/>
        <v>117.33611111111111</v>
      </c>
      <c r="X215" s="126">
        <f t="shared" si="195"/>
        <v>1</v>
      </c>
      <c r="Y215" s="127">
        <f t="shared" si="182"/>
        <v>43101</v>
      </c>
      <c r="Z215" s="127">
        <f t="shared" si="183"/>
        <v>43101</v>
      </c>
      <c r="AA215" s="124">
        <f t="shared" ref="AA215:AA217" si="203">MONTH(Z215)</f>
        <v>1</v>
      </c>
      <c r="AB215" s="128">
        <f t="shared" ref="AB215:AB217" si="204">IF(AA215=12,DATE($A$10,12,31),DATE($A$10,AA215+1,1)-1)</f>
        <v>43131</v>
      </c>
      <c r="AC215" s="124">
        <f t="shared" si="196"/>
        <v>1</v>
      </c>
      <c r="AD215" s="124">
        <f t="shared" si="197"/>
        <v>1</v>
      </c>
      <c r="AE215" s="127">
        <f t="shared" si="184"/>
        <v>0</v>
      </c>
      <c r="AF215" s="127">
        <f t="shared" si="185"/>
        <v>0</v>
      </c>
      <c r="AG215" s="124">
        <f t="shared" ref="AG215:AG217" si="205">MONTH(AF215)</f>
        <v>1</v>
      </c>
      <c r="AH215" s="124">
        <f t="shared" si="198"/>
        <v>1</v>
      </c>
      <c r="AI215" s="124">
        <f t="shared" si="199"/>
        <v>1</v>
      </c>
      <c r="AJ215" s="124">
        <f t="shared" si="200"/>
        <v>0</v>
      </c>
      <c r="AK215" s="124">
        <f t="shared" si="201"/>
        <v>0</v>
      </c>
      <c r="AL215" s="124">
        <f t="shared" ref="AL215:AL217" si="206">IF(AD215&gt;AI215,0,IF(AND(AD215&lt;7,AI215&gt;8),AK215-2,AK215))</f>
        <v>0</v>
      </c>
      <c r="AM215" s="129">
        <f t="shared" ref="AM215:AM217" si="207">G215</f>
        <v>0</v>
      </c>
      <c r="AN215" s="129">
        <f t="shared" ref="AN215:AN217" si="208">H215</f>
        <v>0</v>
      </c>
      <c r="AP215" s="124">
        <f t="shared" si="174"/>
        <v>0</v>
      </c>
      <c r="AQ215" s="124">
        <f t="shared" si="174"/>
        <v>0</v>
      </c>
      <c r="AR215" s="124">
        <f t="shared" si="174"/>
        <v>0</v>
      </c>
      <c r="AS215" s="124">
        <f t="shared" si="174"/>
        <v>0</v>
      </c>
      <c r="AT215" s="124">
        <f t="shared" si="174"/>
        <v>0</v>
      </c>
      <c r="AU215" s="124">
        <f t="shared" si="174"/>
        <v>0</v>
      </c>
      <c r="AV215" s="124">
        <f t="shared" si="174"/>
        <v>0</v>
      </c>
      <c r="AW215" s="124">
        <f t="shared" si="174"/>
        <v>0</v>
      </c>
      <c r="AX215" s="124">
        <f t="shared" si="174"/>
        <v>0</v>
      </c>
      <c r="AY215" s="124">
        <f t="shared" si="174"/>
        <v>0</v>
      </c>
      <c r="AZ215" s="124">
        <f t="shared" si="186"/>
        <v>0</v>
      </c>
    </row>
    <row r="216" spans="1:52" x14ac:dyDescent="0.25">
      <c r="A216" s="62">
        <f t="shared" si="202"/>
        <v>199</v>
      </c>
      <c r="B216" s="41"/>
      <c r="C216" s="33"/>
      <c r="D216" s="34"/>
      <c r="E216" s="13"/>
      <c r="F216" s="38"/>
      <c r="G216" s="13"/>
      <c r="H216" s="13"/>
      <c r="I216" s="29" t="str">
        <f t="shared" si="187"/>
        <v/>
      </c>
      <c r="J216" s="47" t="str">
        <f t="shared" si="188"/>
        <v/>
      </c>
      <c r="K216" s="48" t="str">
        <f t="shared" si="189"/>
        <v/>
      </c>
      <c r="L216" s="124">
        <f t="shared" si="190"/>
        <v>0</v>
      </c>
      <c r="M216" s="124">
        <f t="shared" si="191"/>
        <v>0</v>
      </c>
      <c r="N216" s="124">
        <f t="shared" si="175"/>
        <v>0</v>
      </c>
      <c r="O216" s="124">
        <f t="shared" si="176"/>
        <v>0</v>
      </c>
      <c r="P216" s="124">
        <f t="shared" si="177"/>
        <v>0</v>
      </c>
      <c r="Q216" s="124">
        <f t="shared" si="192"/>
        <v>-1</v>
      </c>
      <c r="R216" s="124">
        <f t="shared" si="178"/>
        <v>0</v>
      </c>
      <c r="S216" s="124">
        <f t="shared" si="179"/>
        <v>0</v>
      </c>
      <c r="T216" s="124">
        <f t="shared" si="180"/>
        <v>0</v>
      </c>
      <c r="U216" s="124">
        <f t="shared" si="181"/>
        <v>0</v>
      </c>
      <c r="V216" s="125">
        <f t="shared" si="193"/>
        <v>118.75277777777778</v>
      </c>
      <c r="W216" s="125">
        <f t="shared" si="194"/>
        <v>117.33611111111111</v>
      </c>
      <c r="X216" s="126">
        <f t="shared" si="195"/>
        <v>1</v>
      </c>
      <c r="Y216" s="127">
        <f t="shared" si="182"/>
        <v>43101</v>
      </c>
      <c r="Z216" s="127">
        <f t="shared" si="183"/>
        <v>43101</v>
      </c>
      <c r="AA216" s="124">
        <f t="shared" si="203"/>
        <v>1</v>
      </c>
      <c r="AB216" s="128">
        <f t="shared" si="204"/>
        <v>43131</v>
      </c>
      <c r="AC216" s="124">
        <f t="shared" si="196"/>
        <v>1</v>
      </c>
      <c r="AD216" s="124">
        <f t="shared" si="197"/>
        <v>1</v>
      </c>
      <c r="AE216" s="127">
        <f t="shared" si="184"/>
        <v>0</v>
      </c>
      <c r="AF216" s="127">
        <f t="shared" si="185"/>
        <v>0</v>
      </c>
      <c r="AG216" s="124">
        <f t="shared" si="205"/>
        <v>1</v>
      </c>
      <c r="AH216" s="124">
        <f t="shared" si="198"/>
        <v>1</v>
      </c>
      <c r="AI216" s="124">
        <f t="shared" si="199"/>
        <v>1</v>
      </c>
      <c r="AJ216" s="124">
        <f t="shared" si="200"/>
        <v>0</v>
      </c>
      <c r="AK216" s="124">
        <f t="shared" si="201"/>
        <v>0</v>
      </c>
      <c r="AL216" s="124">
        <f t="shared" si="206"/>
        <v>0</v>
      </c>
      <c r="AM216" s="129">
        <f t="shared" si="207"/>
        <v>0</v>
      </c>
      <c r="AN216" s="129">
        <f t="shared" si="208"/>
        <v>0</v>
      </c>
      <c r="AP216" s="124">
        <f t="shared" si="174"/>
        <v>0</v>
      </c>
      <c r="AQ216" s="124">
        <f t="shared" si="174"/>
        <v>0</v>
      </c>
      <c r="AR216" s="124">
        <f t="shared" si="174"/>
        <v>0</v>
      </c>
      <c r="AS216" s="124">
        <f t="shared" si="174"/>
        <v>0</v>
      </c>
      <c r="AT216" s="124">
        <f t="shared" si="174"/>
        <v>0</v>
      </c>
      <c r="AU216" s="124">
        <f t="shared" si="174"/>
        <v>0</v>
      </c>
      <c r="AV216" s="124">
        <f t="shared" si="174"/>
        <v>0</v>
      </c>
      <c r="AW216" s="124">
        <f t="shared" si="174"/>
        <v>0</v>
      </c>
      <c r="AX216" s="124">
        <f t="shared" si="174"/>
        <v>0</v>
      </c>
      <c r="AY216" s="124">
        <f t="shared" si="174"/>
        <v>0</v>
      </c>
      <c r="AZ216" s="124">
        <f t="shared" si="186"/>
        <v>0</v>
      </c>
    </row>
    <row r="217" spans="1:52" x14ac:dyDescent="0.25">
      <c r="A217" s="63">
        <f t="shared" si="202"/>
        <v>200</v>
      </c>
      <c r="B217" s="187"/>
      <c r="C217" s="35"/>
      <c r="D217" s="36"/>
      <c r="E217" s="14"/>
      <c r="F217" s="39"/>
      <c r="G217" s="14"/>
      <c r="H217" s="14"/>
      <c r="I217" s="52" t="str">
        <f t="shared" si="187"/>
        <v/>
      </c>
      <c r="J217" s="49" t="str">
        <f t="shared" si="188"/>
        <v/>
      </c>
      <c r="K217" s="53" t="str">
        <f t="shared" si="189"/>
        <v/>
      </c>
      <c r="L217" s="124">
        <f t="shared" si="190"/>
        <v>0</v>
      </c>
      <c r="M217" s="124">
        <f t="shared" si="191"/>
        <v>0</v>
      </c>
      <c r="N217" s="124">
        <f t="shared" si="175"/>
        <v>0</v>
      </c>
      <c r="O217" s="124">
        <f t="shared" si="176"/>
        <v>0</v>
      </c>
      <c r="P217" s="124">
        <f t="shared" si="177"/>
        <v>0</v>
      </c>
      <c r="Q217" s="124">
        <f t="shared" si="192"/>
        <v>-1</v>
      </c>
      <c r="R217" s="124">
        <f t="shared" si="178"/>
        <v>0</v>
      </c>
      <c r="S217" s="124">
        <f t="shared" si="179"/>
        <v>0</v>
      </c>
      <c r="T217" s="124">
        <f t="shared" si="180"/>
        <v>0</v>
      </c>
      <c r="U217" s="124">
        <f t="shared" si="181"/>
        <v>0</v>
      </c>
      <c r="V217" s="125">
        <f t="shared" si="193"/>
        <v>118.75277777777778</v>
      </c>
      <c r="W217" s="125">
        <f t="shared" si="194"/>
        <v>117.33611111111111</v>
      </c>
      <c r="X217" s="126">
        <f t="shared" si="195"/>
        <v>1</v>
      </c>
      <c r="Y217" s="127">
        <f t="shared" si="182"/>
        <v>43101</v>
      </c>
      <c r="Z217" s="127">
        <f t="shared" si="183"/>
        <v>43101</v>
      </c>
      <c r="AA217" s="124">
        <f t="shared" si="203"/>
        <v>1</v>
      </c>
      <c r="AB217" s="128">
        <f t="shared" si="204"/>
        <v>43131</v>
      </c>
      <c r="AC217" s="124">
        <f t="shared" si="196"/>
        <v>1</v>
      </c>
      <c r="AD217" s="124">
        <f t="shared" si="197"/>
        <v>1</v>
      </c>
      <c r="AE217" s="127">
        <f t="shared" si="184"/>
        <v>0</v>
      </c>
      <c r="AF217" s="127">
        <f t="shared" si="185"/>
        <v>0</v>
      </c>
      <c r="AG217" s="124">
        <f t="shared" si="205"/>
        <v>1</v>
      </c>
      <c r="AH217" s="124">
        <f t="shared" si="198"/>
        <v>1</v>
      </c>
      <c r="AI217" s="124">
        <f t="shared" si="199"/>
        <v>1</v>
      </c>
      <c r="AJ217" s="124">
        <f t="shared" si="200"/>
        <v>0</v>
      </c>
      <c r="AK217" s="124">
        <f t="shared" si="201"/>
        <v>0</v>
      </c>
      <c r="AL217" s="124">
        <f t="shared" si="206"/>
        <v>0</v>
      </c>
      <c r="AM217" s="129">
        <f t="shared" si="207"/>
        <v>0</v>
      </c>
      <c r="AN217" s="129">
        <f t="shared" si="208"/>
        <v>0</v>
      </c>
      <c r="AP217" s="124">
        <f t="shared" si="174"/>
        <v>0</v>
      </c>
      <c r="AQ217" s="124">
        <f t="shared" si="174"/>
        <v>0</v>
      </c>
      <c r="AR217" s="124">
        <f t="shared" si="174"/>
        <v>0</v>
      </c>
      <c r="AS217" s="124">
        <f t="shared" si="174"/>
        <v>0</v>
      </c>
      <c r="AT217" s="124">
        <f t="shared" si="174"/>
        <v>0</v>
      </c>
      <c r="AU217" s="124">
        <f t="shared" si="174"/>
        <v>0</v>
      </c>
      <c r="AV217" s="124">
        <f t="shared" si="174"/>
        <v>0</v>
      </c>
      <c r="AW217" s="124">
        <f t="shared" si="174"/>
        <v>0</v>
      </c>
      <c r="AX217" s="124">
        <f t="shared" si="174"/>
        <v>0</v>
      </c>
      <c r="AY217" s="124">
        <f t="shared" si="174"/>
        <v>0</v>
      </c>
      <c r="AZ217" s="124">
        <f t="shared" si="186"/>
        <v>0</v>
      </c>
    </row>
    <row r="218" spans="1:52" x14ac:dyDescent="0.3">
      <c r="B218" s="1"/>
      <c r="C218" s="1"/>
      <c r="D218" s="1"/>
      <c r="E218" s="1"/>
      <c r="F218" s="9"/>
      <c r="G218" s="1"/>
      <c r="H218" s="1"/>
    </row>
    <row r="219" spans="1:52" x14ac:dyDescent="0.3">
      <c r="B219" s="1"/>
      <c r="C219" s="1"/>
      <c r="D219" s="1"/>
      <c r="E219" s="1"/>
      <c r="F219" s="9"/>
      <c r="G219" s="1"/>
      <c r="H219" s="1"/>
    </row>
    <row r="220" spans="1:52" x14ac:dyDescent="0.3">
      <c r="B220" s="1"/>
      <c r="C220" s="1"/>
      <c r="D220" s="1"/>
      <c r="E220" s="1"/>
      <c r="F220" s="9"/>
      <c r="G220" s="1"/>
      <c r="H220" s="1"/>
    </row>
    <row r="221" spans="1:52" x14ac:dyDescent="0.3">
      <c r="B221" s="1"/>
      <c r="C221" s="1"/>
      <c r="D221" s="1"/>
      <c r="E221" s="1"/>
      <c r="F221" s="9"/>
      <c r="G221" s="1"/>
      <c r="H221" s="1"/>
    </row>
    <row r="222" spans="1:52" x14ac:dyDescent="0.3">
      <c r="B222" s="1"/>
      <c r="C222" s="1"/>
      <c r="D222" s="1"/>
      <c r="E222" s="1"/>
      <c r="F222" s="9"/>
      <c r="G222" s="1"/>
      <c r="H222" s="1"/>
    </row>
    <row r="223" spans="1:52" x14ac:dyDescent="0.3">
      <c r="B223" s="1"/>
      <c r="C223" s="1"/>
      <c r="D223" s="1"/>
      <c r="E223" s="1"/>
      <c r="F223" s="9"/>
      <c r="G223" s="1"/>
      <c r="H223" s="1"/>
    </row>
    <row r="224" spans="1:52" x14ac:dyDescent="0.3">
      <c r="B224" s="1"/>
      <c r="C224" s="1"/>
      <c r="D224" s="1"/>
      <c r="E224" s="1"/>
      <c r="F224" s="9"/>
      <c r="G224" s="1"/>
      <c r="H224" s="1"/>
    </row>
    <row r="225" spans="2:8" x14ac:dyDescent="0.3">
      <c r="B225" s="1"/>
      <c r="C225" s="1"/>
      <c r="D225" s="1"/>
      <c r="E225" s="1"/>
      <c r="F225" s="9"/>
      <c r="G225" s="1"/>
      <c r="H225" s="1"/>
    </row>
    <row r="226" spans="2:8" x14ac:dyDescent="0.3">
      <c r="B226" s="1"/>
      <c r="C226" s="1"/>
      <c r="D226" s="1"/>
      <c r="E226" s="1"/>
      <c r="F226" s="9"/>
      <c r="G226" s="1"/>
      <c r="H226" s="1"/>
    </row>
    <row r="227" spans="2:8" x14ac:dyDescent="0.3">
      <c r="B227" s="1"/>
      <c r="C227" s="1"/>
      <c r="D227" s="1"/>
      <c r="E227" s="1"/>
      <c r="F227" s="9"/>
      <c r="G227" s="1"/>
      <c r="H227" s="1"/>
    </row>
    <row r="228" spans="2:8" x14ac:dyDescent="0.3">
      <c r="B228" s="1"/>
      <c r="C228" s="1"/>
      <c r="D228" s="1"/>
      <c r="E228" s="1"/>
      <c r="F228" s="9"/>
      <c r="G228" s="1"/>
      <c r="H228" s="1"/>
    </row>
    <row r="229" spans="2:8" x14ac:dyDescent="0.3">
      <c r="B229" s="1"/>
      <c r="C229" s="1"/>
      <c r="D229" s="1"/>
      <c r="E229" s="1"/>
      <c r="F229" s="9"/>
      <c r="G229" s="1"/>
      <c r="H229" s="1"/>
    </row>
    <row r="230" spans="2:8" x14ac:dyDescent="0.3">
      <c r="B230" s="1"/>
      <c r="C230" s="1"/>
      <c r="D230" s="1"/>
      <c r="E230" s="1"/>
      <c r="F230" s="9"/>
      <c r="G230" s="1"/>
      <c r="H230" s="1"/>
    </row>
    <row r="231" spans="2:8" x14ac:dyDescent="0.3">
      <c r="B231" s="1"/>
      <c r="C231" s="1"/>
      <c r="D231" s="1"/>
      <c r="E231" s="1"/>
      <c r="F231" s="9"/>
      <c r="G231" s="1"/>
      <c r="H231" s="1"/>
    </row>
    <row r="232" spans="2:8" x14ac:dyDescent="0.3">
      <c r="B232" s="1"/>
      <c r="C232" s="1"/>
      <c r="D232" s="1"/>
      <c r="E232" s="1"/>
      <c r="F232" s="9"/>
      <c r="G232" s="1"/>
      <c r="H232" s="1"/>
    </row>
    <row r="233" spans="2:8" x14ac:dyDescent="0.3">
      <c r="B233" s="1"/>
      <c r="C233" s="1"/>
      <c r="D233" s="1"/>
      <c r="E233" s="1"/>
      <c r="F233" s="9"/>
      <c r="G233" s="1"/>
      <c r="H233" s="1"/>
    </row>
    <row r="234" spans="2:8" x14ac:dyDescent="0.3">
      <c r="B234" s="1"/>
      <c r="C234" s="1"/>
      <c r="D234" s="1"/>
      <c r="E234" s="1"/>
      <c r="F234" s="9"/>
      <c r="G234" s="1"/>
      <c r="H234" s="1"/>
    </row>
    <row r="235" spans="2:8" x14ac:dyDescent="0.3">
      <c r="B235" s="1"/>
      <c r="C235" s="1"/>
      <c r="D235" s="1"/>
      <c r="E235" s="1"/>
      <c r="F235" s="9"/>
      <c r="G235" s="1"/>
      <c r="H235" s="1"/>
    </row>
    <row r="236" spans="2:8" x14ac:dyDescent="0.3">
      <c r="B236" s="1"/>
      <c r="C236" s="1"/>
      <c r="D236" s="1"/>
      <c r="E236" s="1"/>
      <c r="F236" s="9"/>
      <c r="G236" s="1"/>
      <c r="H236" s="1"/>
    </row>
    <row r="237" spans="2:8" x14ac:dyDescent="0.3">
      <c r="B237" s="1"/>
      <c r="C237" s="1"/>
      <c r="D237" s="1"/>
      <c r="E237" s="1"/>
      <c r="F237" s="9"/>
      <c r="G237" s="1"/>
      <c r="H237" s="1"/>
    </row>
    <row r="238" spans="2:8" x14ac:dyDescent="0.3">
      <c r="B238" s="1"/>
      <c r="C238" s="1"/>
      <c r="D238" s="1"/>
      <c r="E238" s="1"/>
      <c r="F238" s="9"/>
      <c r="G238" s="1"/>
      <c r="H238" s="1"/>
    </row>
    <row r="239" spans="2:8" x14ac:dyDescent="0.3">
      <c r="B239" s="1"/>
      <c r="C239" s="1"/>
      <c r="D239" s="1"/>
      <c r="E239" s="1"/>
      <c r="F239" s="9"/>
      <c r="G239" s="1"/>
      <c r="H239" s="1"/>
    </row>
    <row r="240" spans="2:8" x14ac:dyDescent="0.3">
      <c r="B240" s="1"/>
      <c r="C240" s="1"/>
      <c r="D240" s="1"/>
      <c r="E240" s="1"/>
      <c r="F240" s="9"/>
      <c r="G240" s="1"/>
      <c r="H240" s="1"/>
    </row>
    <row r="241" spans="2:8" x14ac:dyDescent="0.3">
      <c r="B241" s="1"/>
      <c r="C241" s="1"/>
      <c r="D241" s="1"/>
      <c r="E241" s="1"/>
      <c r="F241" s="9"/>
      <c r="G241" s="1"/>
      <c r="H241" s="1"/>
    </row>
    <row r="242" spans="2:8" x14ac:dyDescent="0.3">
      <c r="B242" s="1"/>
      <c r="C242" s="1"/>
      <c r="D242" s="1"/>
      <c r="E242" s="1"/>
      <c r="F242" s="9"/>
      <c r="G242" s="1"/>
      <c r="H242" s="1"/>
    </row>
    <row r="243" spans="2:8" x14ac:dyDescent="0.3">
      <c r="B243" s="1"/>
      <c r="C243" s="1"/>
      <c r="D243" s="1"/>
      <c r="E243" s="1"/>
      <c r="F243" s="9"/>
      <c r="G243" s="1"/>
      <c r="H243" s="1"/>
    </row>
    <row r="244" spans="2:8" x14ac:dyDescent="0.3">
      <c r="B244" s="1"/>
      <c r="C244" s="1"/>
      <c r="D244" s="1"/>
      <c r="E244" s="1"/>
      <c r="F244" s="9"/>
      <c r="G244" s="1"/>
      <c r="H244" s="1"/>
    </row>
    <row r="245" spans="2:8" x14ac:dyDescent="0.3">
      <c r="B245" s="1"/>
      <c r="C245" s="1"/>
      <c r="D245" s="1"/>
      <c r="E245" s="1"/>
      <c r="F245" s="9"/>
      <c r="G245" s="1"/>
      <c r="H245" s="1"/>
    </row>
    <row r="246" spans="2:8" x14ac:dyDescent="0.3">
      <c r="B246" s="1"/>
      <c r="C246" s="1"/>
      <c r="D246" s="1"/>
      <c r="E246" s="1"/>
      <c r="F246" s="9"/>
      <c r="G246" s="1"/>
      <c r="H246" s="1"/>
    </row>
    <row r="247" spans="2:8" x14ac:dyDescent="0.3">
      <c r="B247" s="1"/>
      <c r="C247" s="1"/>
      <c r="D247" s="1"/>
      <c r="E247" s="1"/>
      <c r="F247" s="9"/>
      <c r="G247" s="1"/>
      <c r="H247" s="1"/>
    </row>
    <row r="248" spans="2:8" x14ac:dyDescent="0.3">
      <c r="B248" s="1"/>
      <c r="C248" s="1"/>
      <c r="D248" s="1"/>
      <c r="E248" s="1"/>
      <c r="F248" s="9"/>
      <c r="G248" s="1"/>
      <c r="H248" s="1"/>
    </row>
    <row r="249" spans="2:8" x14ac:dyDescent="0.3">
      <c r="B249" s="1"/>
      <c r="C249" s="1"/>
      <c r="D249" s="1"/>
      <c r="E249" s="1"/>
      <c r="F249" s="9"/>
      <c r="G249" s="1"/>
      <c r="H249" s="1"/>
    </row>
    <row r="250" spans="2:8" x14ac:dyDescent="0.3">
      <c r="B250" s="1"/>
      <c r="C250" s="1"/>
      <c r="D250" s="1"/>
      <c r="E250" s="1"/>
      <c r="F250" s="9"/>
      <c r="G250" s="1"/>
      <c r="H250" s="1"/>
    </row>
    <row r="251" spans="2:8" x14ac:dyDescent="0.3">
      <c r="B251" s="1"/>
      <c r="C251" s="1"/>
      <c r="D251" s="1"/>
      <c r="E251" s="1"/>
      <c r="F251" s="9"/>
      <c r="G251" s="1"/>
      <c r="H251" s="1"/>
    </row>
    <row r="252" spans="2:8" x14ac:dyDescent="0.3">
      <c r="B252" s="1"/>
      <c r="C252" s="1"/>
      <c r="D252" s="1"/>
      <c r="E252" s="1"/>
      <c r="F252" s="9"/>
      <c r="G252" s="1"/>
      <c r="H252" s="1"/>
    </row>
    <row r="253" spans="2:8" x14ac:dyDescent="0.3">
      <c r="B253" s="1"/>
      <c r="C253" s="1"/>
      <c r="D253" s="1"/>
      <c r="E253" s="1"/>
      <c r="F253" s="9"/>
      <c r="G253" s="1"/>
      <c r="H253" s="1"/>
    </row>
    <row r="254" spans="2:8" x14ac:dyDescent="0.3">
      <c r="B254" s="1"/>
      <c r="C254" s="1"/>
      <c r="D254" s="1"/>
      <c r="E254" s="1"/>
      <c r="F254" s="9"/>
      <c r="G254" s="1"/>
      <c r="H254" s="1"/>
    </row>
    <row r="255" spans="2:8" x14ac:dyDescent="0.3">
      <c r="B255" s="1"/>
      <c r="C255" s="1"/>
      <c r="D255" s="1"/>
      <c r="E255" s="1"/>
      <c r="F255" s="9"/>
      <c r="G255" s="1"/>
      <c r="H255" s="1"/>
    </row>
    <row r="256" spans="2:8" x14ac:dyDescent="0.3">
      <c r="B256" s="1"/>
      <c r="C256" s="1"/>
      <c r="D256" s="1"/>
      <c r="E256" s="1"/>
      <c r="F256" s="9"/>
      <c r="G256" s="1"/>
      <c r="H256" s="1"/>
    </row>
    <row r="257" spans="2:8" x14ac:dyDescent="0.3">
      <c r="B257" s="1"/>
      <c r="C257" s="1"/>
      <c r="D257" s="1"/>
      <c r="E257" s="1"/>
      <c r="F257" s="9"/>
      <c r="G257" s="1"/>
      <c r="H257" s="1"/>
    </row>
    <row r="258" spans="2:8" x14ac:dyDescent="0.3">
      <c r="B258" s="1"/>
      <c r="C258" s="1"/>
      <c r="D258" s="1"/>
      <c r="E258" s="1"/>
      <c r="F258" s="9"/>
      <c r="G258" s="1"/>
      <c r="H258" s="1"/>
    </row>
    <row r="259" spans="2:8" x14ac:dyDescent="0.3">
      <c r="B259" s="1"/>
      <c r="C259" s="1"/>
      <c r="D259" s="1"/>
      <c r="E259" s="1"/>
      <c r="F259" s="9"/>
      <c r="G259" s="1"/>
      <c r="H259" s="1"/>
    </row>
    <row r="260" spans="2:8" x14ac:dyDescent="0.3">
      <c r="B260" s="1"/>
      <c r="C260" s="1"/>
      <c r="D260" s="1"/>
      <c r="E260" s="1"/>
      <c r="F260" s="9"/>
      <c r="G260" s="1"/>
      <c r="H260" s="1"/>
    </row>
    <row r="261" spans="2:8" x14ac:dyDescent="0.3">
      <c r="B261" s="1"/>
      <c r="C261" s="1"/>
      <c r="D261" s="1"/>
      <c r="E261" s="1"/>
      <c r="F261" s="9"/>
      <c r="G261" s="1"/>
      <c r="H261" s="1"/>
    </row>
    <row r="262" spans="2:8" x14ac:dyDescent="0.3">
      <c r="B262" s="1"/>
      <c r="C262" s="1"/>
      <c r="D262" s="1"/>
      <c r="E262" s="1"/>
      <c r="F262" s="9"/>
      <c r="G262" s="1"/>
      <c r="H262" s="1"/>
    </row>
    <row r="263" spans="2:8" x14ac:dyDescent="0.3">
      <c r="B263" s="1"/>
      <c r="C263" s="1"/>
      <c r="D263" s="1"/>
      <c r="E263" s="1"/>
      <c r="F263" s="9"/>
      <c r="G263" s="1"/>
      <c r="H263" s="1"/>
    </row>
    <row r="264" spans="2:8" x14ac:dyDescent="0.3">
      <c r="B264" s="1"/>
      <c r="C264" s="1"/>
      <c r="D264" s="1"/>
      <c r="E264" s="1"/>
      <c r="F264" s="9"/>
      <c r="G264" s="1"/>
      <c r="H264" s="1"/>
    </row>
    <row r="265" spans="2:8" x14ac:dyDescent="0.3">
      <c r="B265" s="1"/>
      <c r="C265" s="1"/>
      <c r="D265" s="1"/>
      <c r="E265" s="1"/>
      <c r="F265" s="9"/>
      <c r="G265" s="1"/>
      <c r="H265" s="1"/>
    </row>
    <row r="266" spans="2:8" x14ac:dyDescent="0.3">
      <c r="B266" s="1"/>
      <c r="C266" s="1"/>
      <c r="D266" s="1"/>
      <c r="E266" s="1"/>
      <c r="F266" s="9"/>
      <c r="G266" s="1"/>
      <c r="H266" s="1"/>
    </row>
    <row r="267" spans="2:8" x14ac:dyDescent="0.3">
      <c r="B267" s="1"/>
      <c r="C267" s="1"/>
      <c r="D267" s="1"/>
      <c r="E267" s="1"/>
      <c r="F267" s="9"/>
      <c r="G267" s="1"/>
      <c r="H267" s="1"/>
    </row>
    <row r="268" spans="2:8" x14ac:dyDescent="0.3">
      <c r="B268" s="1"/>
      <c r="C268" s="1"/>
      <c r="D268" s="1"/>
      <c r="E268" s="1"/>
      <c r="F268" s="9"/>
      <c r="G268" s="1"/>
      <c r="H268" s="1"/>
    </row>
    <row r="269" spans="2:8" x14ac:dyDescent="0.3">
      <c r="B269" s="1"/>
      <c r="C269" s="1"/>
      <c r="D269" s="1"/>
      <c r="E269" s="1"/>
      <c r="F269" s="9"/>
      <c r="G269" s="1"/>
      <c r="H269" s="1"/>
    </row>
    <row r="270" spans="2:8" x14ac:dyDescent="0.3">
      <c r="B270" s="1"/>
      <c r="C270" s="1"/>
      <c r="D270" s="1"/>
      <c r="E270" s="1"/>
      <c r="F270" s="9"/>
      <c r="G270" s="1"/>
      <c r="H270" s="1"/>
    </row>
    <row r="271" spans="2:8" x14ac:dyDescent="0.3">
      <c r="B271" s="1"/>
      <c r="C271" s="1"/>
      <c r="D271" s="1"/>
      <c r="E271" s="1"/>
      <c r="F271" s="9"/>
      <c r="G271" s="1"/>
      <c r="H271" s="1"/>
    </row>
    <row r="272" spans="2:8" x14ac:dyDescent="0.3">
      <c r="B272" s="1"/>
      <c r="C272" s="1"/>
      <c r="D272" s="1"/>
      <c r="E272" s="1"/>
      <c r="F272" s="9"/>
      <c r="G272" s="1"/>
      <c r="H272" s="1"/>
    </row>
    <row r="273" spans="2:8" x14ac:dyDescent="0.3">
      <c r="B273" s="1"/>
      <c r="C273" s="1"/>
      <c r="D273" s="1"/>
      <c r="E273" s="1"/>
      <c r="F273" s="9"/>
      <c r="G273" s="1"/>
      <c r="H273" s="1"/>
    </row>
    <row r="274" spans="2:8" x14ac:dyDescent="0.3">
      <c r="B274" s="1"/>
      <c r="C274" s="1"/>
      <c r="D274" s="1"/>
      <c r="E274" s="1"/>
      <c r="F274" s="9"/>
      <c r="G274" s="1"/>
      <c r="H274" s="1"/>
    </row>
    <row r="275" spans="2:8" x14ac:dyDescent="0.3">
      <c r="B275" s="1"/>
      <c r="C275" s="1"/>
      <c r="D275" s="1"/>
      <c r="E275" s="1"/>
      <c r="F275" s="9"/>
      <c r="G275" s="1"/>
      <c r="H275" s="1"/>
    </row>
    <row r="276" spans="2:8" x14ac:dyDescent="0.3">
      <c r="B276" s="1"/>
      <c r="C276" s="1"/>
      <c r="D276" s="1"/>
      <c r="E276" s="1"/>
      <c r="F276" s="9"/>
      <c r="G276" s="1"/>
      <c r="H276" s="1"/>
    </row>
    <row r="277" spans="2:8" x14ac:dyDescent="0.3">
      <c r="B277" s="1"/>
      <c r="C277" s="1"/>
      <c r="D277" s="1"/>
      <c r="E277" s="1"/>
      <c r="F277" s="9"/>
      <c r="G277" s="1"/>
      <c r="H277" s="1"/>
    </row>
    <row r="278" spans="2:8" x14ac:dyDescent="0.3">
      <c r="B278" s="1"/>
      <c r="C278" s="1"/>
      <c r="D278" s="1"/>
      <c r="E278" s="1"/>
      <c r="F278" s="9"/>
      <c r="G278" s="1"/>
      <c r="H278" s="1"/>
    </row>
    <row r="279" spans="2:8" x14ac:dyDescent="0.3">
      <c r="B279" s="1"/>
      <c r="C279" s="1"/>
      <c r="D279" s="1"/>
      <c r="E279" s="1"/>
      <c r="F279" s="9"/>
      <c r="G279" s="1"/>
      <c r="H279" s="1"/>
    </row>
    <row r="280" spans="2:8" x14ac:dyDescent="0.3">
      <c r="B280" s="1"/>
      <c r="C280" s="1"/>
      <c r="D280" s="1"/>
      <c r="E280" s="1"/>
      <c r="F280" s="9"/>
      <c r="G280" s="1"/>
      <c r="H280" s="1"/>
    </row>
    <row r="281" spans="2:8" x14ac:dyDescent="0.3">
      <c r="B281" s="1"/>
      <c r="C281" s="1"/>
      <c r="D281" s="1"/>
      <c r="E281" s="1"/>
      <c r="F281" s="9"/>
      <c r="G281" s="1"/>
      <c r="H281" s="1"/>
    </row>
    <row r="282" spans="2:8" x14ac:dyDescent="0.3">
      <c r="B282" s="1"/>
      <c r="C282" s="1"/>
      <c r="D282" s="1"/>
      <c r="E282" s="1"/>
      <c r="F282" s="9"/>
      <c r="G282" s="1"/>
      <c r="H282" s="1"/>
    </row>
    <row r="283" spans="2:8" x14ac:dyDescent="0.3">
      <c r="B283" s="1"/>
      <c r="C283" s="1"/>
      <c r="D283" s="1"/>
      <c r="E283" s="1"/>
      <c r="F283" s="9"/>
      <c r="G283" s="1"/>
      <c r="H283" s="1"/>
    </row>
    <row r="284" spans="2:8" x14ac:dyDescent="0.3">
      <c r="B284" s="1"/>
      <c r="C284" s="1"/>
      <c r="D284" s="1"/>
      <c r="E284" s="1"/>
      <c r="F284" s="9"/>
      <c r="G284" s="1"/>
      <c r="H284" s="1"/>
    </row>
    <row r="285" spans="2:8" x14ac:dyDescent="0.3">
      <c r="B285" s="1"/>
      <c r="C285" s="1"/>
      <c r="D285" s="1"/>
      <c r="E285" s="1"/>
      <c r="F285" s="9"/>
      <c r="G285" s="1"/>
      <c r="H285" s="1"/>
    </row>
    <row r="286" spans="2:8" x14ac:dyDescent="0.3">
      <c r="B286" s="1"/>
      <c r="C286" s="1"/>
      <c r="D286" s="1"/>
      <c r="E286" s="1"/>
      <c r="F286" s="9"/>
      <c r="G286" s="1"/>
      <c r="H286" s="1"/>
    </row>
    <row r="287" spans="2:8" x14ac:dyDescent="0.3">
      <c r="B287" s="1"/>
      <c r="C287" s="1"/>
      <c r="D287" s="1"/>
      <c r="E287" s="1"/>
      <c r="F287" s="9"/>
      <c r="G287" s="1"/>
      <c r="H287" s="1"/>
    </row>
    <row r="288" spans="2:8" x14ac:dyDescent="0.3">
      <c r="B288" s="1"/>
      <c r="C288" s="1"/>
      <c r="D288" s="1"/>
      <c r="E288" s="1"/>
      <c r="F288" s="9"/>
      <c r="G288" s="1"/>
      <c r="H288" s="1"/>
    </row>
    <row r="289" spans="2:8" x14ac:dyDescent="0.3">
      <c r="B289" s="1"/>
      <c r="C289" s="1"/>
      <c r="D289" s="1"/>
      <c r="E289" s="1"/>
      <c r="F289" s="9"/>
      <c r="G289" s="1"/>
      <c r="H289" s="1"/>
    </row>
    <row r="290" spans="2:8" x14ac:dyDescent="0.3">
      <c r="B290" s="1"/>
      <c r="C290" s="1"/>
      <c r="D290" s="1"/>
      <c r="E290" s="1"/>
      <c r="F290" s="9"/>
      <c r="G290" s="1"/>
      <c r="H290" s="1"/>
    </row>
    <row r="291" spans="2:8" x14ac:dyDescent="0.3">
      <c r="B291" s="1"/>
      <c r="C291" s="1"/>
      <c r="D291" s="1"/>
      <c r="E291" s="1"/>
      <c r="F291" s="9"/>
      <c r="G291" s="1"/>
      <c r="H291" s="1"/>
    </row>
    <row r="292" spans="2:8" x14ac:dyDescent="0.3">
      <c r="B292" s="1"/>
      <c r="C292" s="1"/>
      <c r="D292" s="1"/>
      <c r="E292" s="1"/>
      <c r="F292" s="9"/>
      <c r="G292" s="1"/>
      <c r="H292" s="1"/>
    </row>
    <row r="293" spans="2:8" x14ac:dyDescent="0.3">
      <c r="B293" s="1"/>
      <c r="C293" s="1"/>
      <c r="D293" s="1"/>
      <c r="E293" s="1"/>
      <c r="F293" s="9"/>
      <c r="G293" s="1"/>
      <c r="H293" s="1"/>
    </row>
    <row r="294" spans="2:8" x14ac:dyDescent="0.3">
      <c r="B294" s="1"/>
      <c r="C294" s="1"/>
      <c r="D294" s="1"/>
      <c r="E294" s="1"/>
      <c r="F294" s="9"/>
      <c r="G294" s="1"/>
      <c r="H294" s="1"/>
    </row>
    <row r="295" spans="2:8" x14ac:dyDescent="0.3">
      <c r="B295" s="1"/>
      <c r="C295" s="1"/>
      <c r="D295" s="1"/>
      <c r="E295" s="1"/>
      <c r="F295" s="9"/>
      <c r="G295" s="1"/>
      <c r="H295" s="1"/>
    </row>
    <row r="296" spans="2:8" x14ac:dyDescent="0.3">
      <c r="B296" s="1"/>
      <c r="C296" s="1"/>
      <c r="D296" s="1"/>
      <c r="E296" s="1"/>
      <c r="F296" s="9"/>
      <c r="G296" s="1"/>
      <c r="H296" s="1"/>
    </row>
    <row r="297" spans="2:8" x14ac:dyDescent="0.3">
      <c r="B297" s="1"/>
      <c r="C297" s="1"/>
      <c r="D297" s="1"/>
      <c r="E297" s="1"/>
      <c r="F297" s="9"/>
      <c r="G297" s="1"/>
      <c r="H297" s="1"/>
    </row>
    <row r="298" spans="2:8" x14ac:dyDescent="0.3">
      <c r="B298" s="1"/>
      <c r="C298" s="1"/>
      <c r="D298" s="1"/>
      <c r="E298" s="1"/>
      <c r="F298" s="9"/>
      <c r="G298" s="1"/>
      <c r="H298" s="1"/>
    </row>
    <row r="299" spans="2:8" x14ac:dyDescent="0.3">
      <c r="B299" s="1"/>
      <c r="C299" s="1"/>
      <c r="D299" s="1"/>
      <c r="E299" s="1"/>
      <c r="F299" s="9"/>
      <c r="G299" s="1"/>
      <c r="H299" s="1"/>
    </row>
    <row r="300" spans="2:8" x14ac:dyDescent="0.3">
      <c r="B300" s="1"/>
      <c r="C300" s="1"/>
      <c r="D300" s="1"/>
      <c r="E300" s="1"/>
      <c r="F300" s="9"/>
      <c r="G300" s="1"/>
      <c r="H300" s="1"/>
    </row>
    <row r="301" spans="2:8" x14ac:dyDescent="0.3">
      <c r="B301" s="1"/>
      <c r="C301" s="1"/>
      <c r="D301" s="1"/>
      <c r="E301" s="1"/>
      <c r="F301" s="9"/>
      <c r="G301" s="1"/>
      <c r="H301" s="1"/>
    </row>
    <row r="302" spans="2:8" x14ac:dyDescent="0.3">
      <c r="B302" s="1"/>
      <c r="C302" s="1"/>
      <c r="D302" s="1"/>
      <c r="E302" s="1"/>
      <c r="F302" s="9"/>
      <c r="G302" s="1"/>
      <c r="H302" s="1"/>
    </row>
    <row r="303" spans="2:8" x14ac:dyDescent="0.3">
      <c r="B303" s="1"/>
      <c r="C303" s="1"/>
      <c r="D303" s="1"/>
      <c r="E303" s="1"/>
      <c r="F303" s="9"/>
      <c r="G303" s="1"/>
      <c r="H303" s="1"/>
    </row>
    <row r="304" spans="2:8" x14ac:dyDescent="0.3">
      <c r="B304" s="1"/>
      <c r="C304" s="1"/>
      <c r="D304" s="1"/>
      <c r="E304" s="1"/>
      <c r="F304" s="9"/>
      <c r="G304" s="1"/>
      <c r="H304" s="1"/>
    </row>
    <row r="305" spans="2:8" x14ac:dyDescent="0.3">
      <c r="B305" s="1"/>
      <c r="C305" s="1"/>
      <c r="D305" s="1"/>
      <c r="E305" s="1"/>
      <c r="F305" s="9"/>
      <c r="G305" s="1"/>
      <c r="H305" s="1"/>
    </row>
    <row r="306" spans="2:8" x14ac:dyDescent="0.3">
      <c r="B306" s="1"/>
      <c r="C306" s="1"/>
      <c r="D306" s="1"/>
      <c r="E306" s="1"/>
      <c r="F306" s="9"/>
      <c r="G306" s="1"/>
      <c r="H306" s="1"/>
    </row>
    <row r="307" spans="2:8" x14ac:dyDescent="0.3">
      <c r="B307" s="1"/>
      <c r="C307" s="1"/>
      <c r="D307" s="1"/>
      <c r="E307" s="1"/>
      <c r="F307" s="9"/>
      <c r="G307" s="1"/>
      <c r="H307" s="1"/>
    </row>
    <row r="308" spans="2:8" x14ac:dyDescent="0.3">
      <c r="B308" s="1"/>
      <c r="C308" s="1"/>
      <c r="D308" s="1"/>
      <c r="E308" s="1"/>
      <c r="F308" s="9"/>
      <c r="G308" s="1"/>
      <c r="H308" s="1"/>
    </row>
    <row r="309" spans="2:8" x14ac:dyDescent="0.3">
      <c r="B309" s="1"/>
      <c r="C309" s="1"/>
      <c r="D309" s="1"/>
      <c r="E309" s="1"/>
      <c r="F309" s="9"/>
      <c r="G309" s="1"/>
      <c r="H309" s="1"/>
    </row>
    <row r="310" spans="2:8" x14ac:dyDescent="0.3">
      <c r="B310" s="1"/>
      <c r="C310" s="1"/>
      <c r="D310" s="1"/>
      <c r="E310" s="1"/>
      <c r="F310" s="9"/>
      <c r="G310" s="1"/>
      <c r="H310" s="1"/>
    </row>
    <row r="311" spans="2:8" x14ac:dyDescent="0.3">
      <c r="B311" s="1"/>
      <c r="C311" s="1"/>
      <c r="D311" s="1"/>
      <c r="E311" s="1"/>
      <c r="F311" s="9"/>
      <c r="G311" s="1"/>
      <c r="H311" s="1"/>
    </row>
    <row r="312" spans="2:8" x14ac:dyDescent="0.3">
      <c r="B312" s="1"/>
      <c r="C312" s="1"/>
      <c r="D312" s="1"/>
      <c r="E312" s="1"/>
      <c r="F312" s="9"/>
      <c r="G312" s="1"/>
      <c r="H312" s="1"/>
    </row>
    <row r="313" spans="2:8" x14ac:dyDescent="0.3">
      <c r="B313" s="1"/>
      <c r="C313" s="1"/>
      <c r="D313" s="1"/>
      <c r="E313" s="1"/>
      <c r="F313" s="9"/>
      <c r="G313" s="1"/>
      <c r="H313" s="1"/>
    </row>
    <row r="314" spans="2:8" x14ac:dyDescent="0.3">
      <c r="B314" s="1"/>
      <c r="C314" s="1"/>
      <c r="D314" s="1"/>
      <c r="E314" s="1"/>
      <c r="F314" s="9"/>
      <c r="G314" s="1"/>
      <c r="H314" s="1"/>
    </row>
    <row r="315" spans="2:8" x14ac:dyDescent="0.3">
      <c r="B315" s="1"/>
      <c r="C315" s="1"/>
      <c r="D315" s="1"/>
      <c r="E315" s="1"/>
      <c r="F315" s="9"/>
      <c r="G315" s="1"/>
      <c r="H315" s="1"/>
    </row>
    <row r="316" spans="2:8" x14ac:dyDescent="0.3">
      <c r="B316" s="1"/>
      <c r="C316" s="1"/>
      <c r="D316" s="1"/>
      <c r="E316" s="1"/>
      <c r="F316" s="9"/>
      <c r="G316" s="1"/>
      <c r="H316" s="1"/>
    </row>
    <row r="317" spans="2:8" x14ac:dyDescent="0.3">
      <c r="B317" s="1"/>
      <c r="C317" s="1"/>
      <c r="D317" s="1"/>
      <c r="E317" s="1"/>
      <c r="F317" s="9"/>
      <c r="G317" s="1"/>
      <c r="H317" s="1"/>
    </row>
    <row r="318" spans="2:8" x14ac:dyDescent="0.3">
      <c r="B318" s="1"/>
      <c r="C318" s="1"/>
      <c r="D318" s="1"/>
      <c r="E318" s="1"/>
      <c r="F318" s="9"/>
      <c r="G318" s="1"/>
      <c r="H318" s="1"/>
    </row>
    <row r="319" spans="2:8" x14ac:dyDescent="0.3">
      <c r="B319" s="1"/>
      <c r="C319" s="1"/>
      <c r="D319" s="1"/>
      <c r="E319" s="1"/>
      <c r="F319" s="9"/>
      <c r="G319" s="1"/>
      <c r="H319" s="1"/>
    </row>
    <row r="320" spans="2:8" x14ac:dyDescent="0.3">
      <c r="B320" s="1"/>
      <c r="C320" s="1"/>
      <c r="D320" s="1"/>
      <c r="E320" s="1"/>
      <c r="F320" s="9"/>
      <c r="G320" s="1"/>
      <c r="H320" s="1"/>
    </row>
    <row r="321" spans="2:8" x14ac:dyDescent="0.3">
      <c r="B321" s="1"/>
      <c r="C321" s="1"/>
      <c r="D321" s="1"/>
      <c r="E321" s="1"/>
      <c r="F321" s="9"/>
      <c r="G321" s="1"/>
      <c r="H321" s="1"/>
    </row>
    <row r="322" spans="2:8" x14ac:dyDescent="0.3">
      <c r="B322" s="1"/>
      <c r="C322" s="1"/>
      <c r="D322" s="1"/>
      <c r="E322" s="1"/>
      <c r="F322" s="9"/>
      <c r="G322" s="1"/>
      <c r="H322" s="1"/>
    </row>
    <row r="323" spans="2:8" x14ac:dyDescent="0.3">
      <c r="B323" s="1"/>
      <c r="C323" s="1"/>
      <c r="D323" s="1"/>
      <c r="E323" s="1"/>
      <c r="F323" s="9"/>
      <c r="G323" s="1"/>
      <c r="H323" s="1"/>
    </row>
    <row r="324" spans="2:8" x14ac:dyDescent="0.3">
      <c r="B324" s="1"/>
      <c r="C324" s="1"/>
      <c r="D324" s="1"/>
      <c r="E324" s="1"/>
      <c r="F324" s="9"/>
      <c r="G324" s="1"/>
      <c r="H324" s="1"/>
    </row>
    <row r="325" spans="2:8" x14ac:dyDescent="0.3">
      <c r="B325" s="1"/>
      <c r="C325" s="1"/>
      <c r="D325" s="1"/>
      <c r="E325" s="1"/>
      <c r="F325" s="9"/>
      <c r="G325" s="1"/>
      <c r="H325" s="1"/>
    </row>
    <row r="326" spans="2:8" x14ac:dyDescent="0.3">
      <c r="B326" s="1"/>
      <c r="C326" s="1"/>
      <c r="D326" s="1"/>
      <c r="E326" s="1"/>
      <c r="F326" s="9"/>
      <c r="G326" s="1"/>
      <c r="H326" s="1"/>
    </row>
    <row r="327" spans="2:8" x14ac:dyDescent="0.3">
      <c r="B327" s="1"/>
      <c r="C327" s="1"/>
      <c r="D327" s="1"/>
      <c r="E327" s="1"/>
      <c r="F327" s="9"/>
      <c r="G327" s="1"/>
      <c r="H327" s="1"/>
    </row>
    <row r="328" spans="2:8" x14ac:dyDescent="0.3">
      <c r="B328" s="1"/>
      <c r="C328" s="1"/>
      <c r="D328" s="1"/>
      <c r="E328" s="1"/>
      <c r="F328" s="9"/>
      <c r="G328" s="1"/>
      <c r="H328" s="1"/>
    </row>
    <row r="329" spans="2:8" x14ac:dyDescent="0.3">
      <c r="B329" s="1"/>
      <c r="C329" s="1"/>
      <c r="D329" s="1"/>
      <c r="E329" s="1"/>
      <c r="F329" s="9"/>
      <c r="G329" s="1"/>
      <c r="H329" s="1"/>
    </row>
    <row r="330" spans="2:8" x14ac:dyDescent="0.3">
      <c r="B330" s="1"/>
      <c r="C330" s="1"/>
      <c r="D330" s="1"/>
      <c r="E330" s="1"/>
      <c r="F330" s="9"/>
      <c r="G330" s="1"/>
      <c r="H330" s="1"/>
    </row>
    <row r="331" spans="2:8" x14ac:dyDescent="0.3">
      <c r="B331" s="1"/>
      <c r="C331" s="1"/>
      <c r="D331" s="1"/>
      <c r="E331" s="1"/>
      <c r="F331" s="9"/>
      <c r="G331" s="1"/>
      <c r="H331" s="1"/>
    </row>
    <row r="332" spans="2:8" x14ac:dyDescent="0.3">
      <c r="B332" s="1"/>
      <c r="C332" s="1"/>
      <c r="D332" s="1"/>
      <c r="E332" s="1"/>
      <c r="F332" s="9"/>
      <c r="G332" s="1"/>
      <c r="H332" s="1"/>
    </row>
    <row r="333" spans="2:8" x14ac:dyDescent="0.3">
      <c r="B333" s="1"/>
      <c r="C333" s="1"/>
      <c r="D333" s="1"/>
      <c r="E333" s="1"/>
      <c r="F333" s="9"/>
      <c r="G333" s="1"/>
      <c r="H333" s="1"/>
    </row>
    <row r="334" spans="2:8" x14ac:dyDescent="0.3">
      <c r="B334" s="1"/>
      <c r="C334" s="1"/>
      <c r="D334" s="1"/>
      <c r="E334" s="1"/>
      <c r="F334" s="9"/>
      <c r="G334" s="1"/>
      <c r="H334" s="1"/>
    </row>
    <row r="335" spans="2:8" x14ac:dyDescent="0.3">
      <c r="B335" s="1"/>
      <c r="C335" s="1"/>
      <c r="D335" s="1"/>
      <c r="E335" s="1"/>
      <c r="F335" s="9"/>
      <c r="G335" s="1"/>
      <c r="H335" s="1"/>
    </row>
    <row r="336" spans="2:8" x14ac:dyDescent="0.3">
      <c r="B336" s="1"/>
      <c r="C336" s="1"/>
      <c r="D336" s="1"/>
      <c r="E336" s="1"/>
      <c r="F336" s="9"/>
      <c r="G336" s="1"/>
      <c r="H336" s="1"/>
    </row>
    <row r="337" spans="2:8" x14ac:dyDescent="0.3">
      <c r="B337" s="1"/>
      <c r="C337" s="1"/>
      <c r="D337" s="1"/>
      <c r="E337" s="1"/>
      <c r="F337" s="9"/>
      <c r="G337" s="1"/>
      <c r="H337" s="1"/>
    </row>
    <row r="338" spans="2:8" x14ac:dyDescent="0.3">
      <c r="B338" s="1"/>
      <c r="C338" s="1"/>
      <c r="D338" s="1"/>
      <c r="E338" s="1"/>
      <c r="F338" s="9"/>
      <c r="G338" s="1"/>
      <c r="H338" s="1"/>
    </row>
    <row r="339" spans="2:8" x14ac:dyDescent="0.3">
      <c r="B339" s="1"/>
      <c r="C339" s="1"/>
      <c r="D339" s="1"/>
      <c r="E339" s="1"/>
      <c r="F339" s="9"/>
      <c r="G339" s="1"/>
      <c r="H339" s="1"/>
    </row>
    <row r="340" spans="2:8" x14ac:dyDescent="0.3">
      <c r="B340" s="1"/>
      <c r="C340" s="1"/>
      <c r="D340" s="1"/>
      <c r="E340" s="1"/>
      <c r="F340" s="9"/>
      <c r="G340" s="1"/>
      <c r="H340" s="1"/>
    </row>
    <row r="341" spans="2:8" x14ac:dyDescent="0.3">
      <c r="B341" s="1"/>
      <c r="C341" s="1"/>
      <c r="D341" s="1"/>
      <c r="E341" s="1"/>
      <c r="F341" s="9"/>
      <c r="G341" s="1"/>
      <c r="H341" s="1"/>
    </row>
    <row r="342" spans="2:8" x14ac:dyDescent="0.3">
      <c r="B342" s="1"/>
      <c r="C342" s="1"/>
      <c r="D342" s="1"/>
      <c r="E342" s="1"/>
      <c r="F342" s="9"/>
      <c r="G342" s="1"/>
      <c r="H342" s="1"/>
    </row>
    <row r="343" spans="2:8" x14ac:dyDescent="0.3">
      <c r="B343" s="1"/>
      <c r="C343" s="1"/>
      <c r="D343" s="1"/>
      <c r="E343" s="1"/>
      <c r="F343" s="9"/>
      <c r="G343" s="1"/>
      <c r="H343" s="1"/>
    </row>
    <row r="344" spans="2:8" x14ac:dyDescent="0.3">
      <c r="B344" s="1"/>
      <c r="C344" s="1"/>
      <c r="D344" s="1"/>
      <c r="E344" s="1"/>
      <c r="F344" s="9"/>
      <c r="G344" s="1"/>
      <c r="H344" s="1"/>
    </row>
    <row r="345" spans="2:8" x14ac:dyDescent="0.3">
      <c r="B345" s="1"/>
      <c r="C345" s="1"/>
      <c r="D345" s="1"/>
      <c r="E345" s="1"/>
      <c r="F345" s="9"/>
      <c r="G345" s="1"/>
      <c r="H345" s="1"/>
    </row>
    <row r="346" spans="2:8" x14ac:dyDescent="0.3">
      <c r="B346" s="1"/>
      <c r="C346" s="1"/>
      <c r="D346" s="1"/>
      <c r="E346" s="1"/>
      <c r="F346" s="9"/>
      <c r="G346" s="1"/>
      <c r="H346" s="1"/>
    </row>
    <row r="347" spans="2:8" x14ac:dyDescent="0.3">
      <c r="B347" s="1"/>
      <c r="C347" s="1"/>
      <c r="D347" s="1"/>
      <c r="E347" s="1"/>
      <c r="F347" s="9"/>
      <c r="G347" s="1"/>
      <c r="H347" s="1"/>
    </row>
    <row r="348" spans="2:8" x14ac:dyDescent="0.3">
      <c r="B348" s="1"/>
      <c r="C348" s="1"/>
      <c r="D348" s="1"/>
      <c r="E348" s="1"/>
      <c r="F348" s="9"/>
      <c r="G348" s="1"/>
      <c r="H348" s="1"/>
    </row>
    <row r="349" spans="2:8" x14ac:dyDescent="0.3">
      <c r="B349" s="1"/>
      <c r="C349" s="1"/>
      <c r="D349" s="1"/>
      <c r="E349" s="1"/>
      <c r="F349" s="9"/>
      <c r="G349" s="1"/>
      <c r="H349" s="1"/>
    </row>
    <row r="350" spans="2:8" x14ac:dyDescent="0.3">
      <c r="B350" s="1"/>
      <c r="C350" s="1"/>
      <c r="D350" s="1"/>
      <c r="E350" s="1"/>
      <c r="F350" s="9"/>
      <c r="G350" s="1"/>
      <c r="H350" s="1"/>
    </row>
    <row r="351" spans="2:8" x14ac:dyDescent="0.3">
      <c r="B351" s="1"/>
      <c r="C351" s="1"/>
      <c r="D351" s="1"/>
      <c r="E351" s="1"/>
      <c r="F351" s="9"/>
      <c r="G351" s="1"/>
      <c r="H351" s="1"/>
    </row>
    <row r="352" spans="2:8" x14ac:dyDescent="0.3">
      <c r="B352" s="1"/>
      <c r="C352" s="1"/>
      <c r="D352" s="1"/>
      <c r="E352" s="1"/>
      <c r="F352" s="9"/>
      <c r="G352" s="1"/>
      <c r="H352" s="1"/>
    </row>
    <row r="353" spans="2:8" x14ac:dyDescent="0.3">
      <c r="B353" s="1"/>
      <c r="C353" s="1"/>
      <c r="D353" s="1"/>
      <c r="E353" s="1"/>
      <c r="F353" s="9"/>
      <c r="G353" s="1"/>
      <c r="H353" s="1"/>
    </row>
    <row r="354" spans="2:8" x14ac:dyDescent="0.3">
      <c r="B354" s="1"/>
      <c r="C354" s="1"/>
      <c r="D354" s="1"/>
      <c r="E354" s="1"/>
      <c r="F354" s="9"/>
      <c r="G354" s="1"/>
      <c r="H354" s="1"/>
    </row>
    <row r="355" spans="2:8" x14ac:dyDescent="0.3">
      <c r="B355" s="1"/>
      <c r="C355" s="1"/>
      <c r="D355" s="1"/>
      <c r="E355" s="1"/>
      <c r="F355" s="9"/>
      <c r="G355" s="1"/>
      <c r="H355" s="1"/>
    </row>
    <row r="356" spans="2:8" x14ac:dyDescent="0.3">
      <c r="B356" s="1"/>
      <c r="C356" s="1"/>
      <c r="D356" s="1"/>
      <c r="E356" s="1"/>
      <c r="F356" s="9"/>
      <c r="G356" s="1"/>
      <c r="H356" s="1"/>
    </row>
    <row r="357" spans="2:8" x14ac:dyDescent="0.3">
      <c r="B357" s="1"/>
      <c r="C357" s="1"/>
      <c r="D357" s="1"/>
      <c r="E357" s="1"/>
      <c r="F357" s="9"/>
      <c r="G357" s="1"/>
      <c r="H357" s="1"/>
    </row>
    <row r="358" spans="2:8" x14ac:dyDescent="0.3">
      <c r="B358" s="1"/>
      <c r="C358" s="1"/>
      <c r="D358" s="1"/>
      <c r="E358" s="1"/>
      <c r="F358" s="9"/>
      <c r="G358" s="1"/>
      <c r="H358" s="1"/>
    </row>
    <row r="359" spans="2:8" x14ac:dyDescent="0.3">
      <c r="B359" s="1"/>
      <c r="C359" s="1"/>
      <c r="D359" s="1"/>
      <c r="E359" s="1"/>
      <c r="F359" s="9"/>
      <c r="G359" s="1"/>
      <c r="H359" s="1"/>
    </row>
    <row r="360" spans="2:8" x14ac:dyDescent="0.3">
      <c r="B360" s="1"/>
      <c r="C360" s="1"/>
      <c r="D360" s="1"/>
      <c r="E360" s="1"/>
      <c r="F360" s="9"/>
      <c r="G360" s="1"/>
      <c r="H360" s="1"/>
    </row>
    <row r="361" spans="2:8" x14ac:dyDescent="0.3">
      <c r="B361" s="1"/>
      <c r="C361" s="1"/>
      <c r="D361" s="1"/>
      <c r="E361" s="1"/>
      <c r="F361" s="9"/>
      <c r="G361" s="1"/>
      <c r="H361" s="1"/>
    </row>
    <row r="362" spans="2:8" x14ac:dyDescent="0.3">
      <c r="B362" s="1"/>
      <c r="C362" s="1"/>
      <c r="D362" s="1"/>
      <c r="E362" s="1"/>
      <c r="F362" s="9"/>
      <c r="G362" s="1"/>
      <c r="H362" s="1"/>
    </row>
    <row r="363" spans="2:8" x14ac:dyDescent="0.3">
      <c r="B363" s="1"/>
      <c r="C363" s="1"/>
      <c r="D363" s="1"/>
      <c r="E363" s="1"/>
      <c r="F363" s="9"/>
      <c r="G363" s="1"/>
      <c r="H363" s="1"/>
    </row>
    <row r="364" spans="2:8" x14ac:dyDescent="0.3">
      <c r="B364" s="1"/>
      <c r="C364" s="1"/>
      <c r="D364" s="1"/>
      <c r="E364" s="1"/>
      <c r="F364" s="9"/>
      <c r="G364" s="1"/>
      <c r="H364" s="1"/>
    </row>
    <row r="365" spans="2:8" x14ac:dyDescent="0.3">
      <c r="B365" s="1"/>
      <c r="C365" s="1"/>
      <c r="D365" s="1"/>
      <c r="E365" s="1"/>
      <c r="F365" s="9"/>
      <c r="G365" s="1"/>
      <c r="H365" s="1"/>
    </row>
    <row r="366" spans="2:8" x14ac:dyDescent="0.3">
      <c r="B366" s="1"/>
      <c r="C366" s="1"/>
      <c r="D366" s="1"/>
      <c r="E366" s="1"/>
      <c r="F366" s="9"/>
      <c r="G366" s="1"/>
      <c r="H366" s="1"/>
    </row>
    <row r="367" spans="2:8" x14ac:dyDescent="0.3">
      <c r="B367" s="1"/>
      <c r="C367" s="1"/>
      <c r="D367" s="1"/>
      <c r="E367" s="1"/>
      <c r="F367" s="9"/>
      <c r="G367" s="1"/>
      <c r="H367" s="1"/>
    </row>
    <row r="368" spans="2:8" x14ac:dyDescent="0.3">
      <c r="B368" s="1"/>
      <c r="C368" s="1"/>
      <c r="D368" s="1"/>
      <c r="E368" s="1"/>
      <c r="F368" s="9"/>
      <c r="G368" s="1"/>
      <c r="H368" s="1"/>
    </row>
    <row r="369" spans="2:8" x14ac:dyDescent="0.3">
      <c r="B369" s="1"/>
      <c r="C369" s="1"/>
      <c r="D369" s="1"/>
      <c r="E369" s="1"/>
      <c r="F369" s="9"/>
      <c r="G369" s="1"/>
      <c r="H369" s="1"/>
    </row>
    <row r="370" spans="2:8" x14ac:dyDescent="0.3">
      <c r="B370" s="1"/>
      <c r="C370" s="1"/>
      <c r="D370" s="1"/>
      <c r="E370" s="1"/>
      <c r="F370" s="9"/>
      <c r="G370" s="1"/>
      <c r="H370" s="1"/>
    </row>
    <row r="371" spans="2:8" x14ac:dyDescent="0.3">
      <c r="B371" s="1"/>
      <c r="C371" s="1"/>
      <c r="D371" s="1"/>
      <c r="E371" s="1"/>
      <c r="F371" s="9"/>
      <c r="G371" s="1"/>
      <c r="H371" s="1"/>
    </row>
    <row r="372" spans="2:8" x14ac:dyDescent="0.3">
      <c r="B372" s="1"/>
      <c r="C372" s="1"/>
      <c r="D372" s="1"/>
      <c r="E372" s="1"/>
      <c r="F372" s="9"/>
      <c r="G372" s="1"/>
      <c r="H372" s="1"/>
    </row>
    <row r="373" spans="2:8" x14ac:dyDescent="0.3">
      <c r="B373" s="1"/>
      <c r="C373" s="1"/>
      <c r="D373" s="1"/>
      <c r="E373" s="1"/>
      <c r="F373" s="9"/>
      <c r="G373" s="1"/>
      <c r="H373" s="1"/>
    </row>
    <row r="374" spans="2:8" x14ac:dyDescent="0.3">
      <c r="B374" s="1"/>
      <c r="C374" s="1"/>
      <c r="D374" s="1"/>
      <c r="E374" s="1"/>
      <c r="F374" s="9"/>
      <c r="G374" s="1"/>
      <c r="H374" s="1"/>
    </row>
    <row r="375" spans="2:8" x14ac:dyDescent="0.3">
      <c r="B375" s="1"/>
      <c r="C375" s="1"/>
      <c r="D375" s="1"/>
      <c r="E375" s="1"/>
      <c r="F375" s="9"/>
      <c r="G375" s="1"/>
      <c r="H375" s="1"/>
    </row>
    <row r="376" spans="2:8" x14ac:dyDescent="0.3">
      <c r="B376" s="1"/>
      <c r="C376" s="1"/>
      <c r="D376" s="1"/>
      <c r="E376" s="1"/>
      <c r="F376" s="9"/>
      <c r="G376" s="1"/>
      <c r="H376" s="1"/>
    </row>
    <row r="377" spans="2:8" x14ac:dyDescent="0.3">
      <c r="B377" s="1"/>
      <c r="C377" s="1"/>
      <c r="D377" s="1"/>
      <c r="E377" s="1"/>
      <c r="F377" s="9"/>
      <c r="G377" s="1"/>
      <c r="H377" s="1"/>
    </row>
    <row r="378" spans="2:8" x14ac:dyDescent="0.3">
      <c r="B378" s="1"/>
      <c r="C378" s="1"/>
      <c r="D378" s="1"/>
      <c r="E378" s="1"/>
      <c r="F378" s="9"/>
      <c r="G378" s="1"/>
      <c r="H378" s="1"/>
    </row>
    <row r="379" spans="2:8" x14ac:dyDescent="0.3">
      <c r="B379" s="1"/>
      <c r="C379" s="1"/>
      <c r="D379" s="1"/>
      <c r="E379" s="1"/>
      <c r="F379" s="9"/>
      <c r="G379" s="1"/>
      <c r="H379" s="1"/>
    </row>
    <row r="380" spans="2:8" x14ac:dyDescent="0.3">
      <c r="B380" s="1"/>
      <c r="C380" s="1"/>
      <c r="D380" s="1"/>
      <c r="E380" s="1"/>
      <c r="F380" s="9"/>
      <c r="G380" s="1"/>
      <c r="H380" s="1"/>
    </row>
    <row r="381" spans="2:8" x14ac:dyDescent="0.3">
      <c r="B381" s="1"/>
      <c r="C381" s="1"/>
      <c r="D381" s="1"/>
      <c r="E381" s="1"/>
      <c r="F381" s="9"/>
      <c r="G381" s="1"/>
      <c r="H381" s="1"/>
    </row>
    <row r="382" spans="2:8" x14ac:dyDescent="0.3">
      <c r="B382" s="1"/>
      <c r="C382" s="1"/>
      <c r="D382" s="1"/>
      <c r="E382" s="1"/>
      <c r="F382" s="9"/>
      <c r="G382" s="1"/>
      <c r="H382" s="1"/>
    </row>
    <row r="383" spans="2:8" x14ac:dyDescent="0.3">
      <c r="B383" s="1"/>
      <c r="C383" s="1"/>
      <c r="D383" s="1"/>
      <c r="E383" s="1"/>
      <c r="F383" s="9"/>
      <c r="G383" s="1"/>
      <c r="H383" s="1"/>
    </row>
    <row r="384" spans="2:8" x14ac:dyDescent="0.3">
      <c r="B384" s="1"/>
      <c r="C384" s="1"/>
      <c r="D384" s="1"/>
      <c r="E384" s="1"/>
      <c r="F384" s="9"/>
      <c r="G384" s="1"/>
      <c r="H384" s="1"/>
    </row>
    <row r="385" spans="2:8" x14ac:dyDescent="0.3">
      <c r="B385" s="1"/>
      <c r="C385" s="1"/>
      <c r="D385" s="1"/>
      <c r="E385" s="1"/>
      <c r="F385" s="9"/>
      <c r="G385" s="1"/>
      <c r="H385" s="1"/>
    </row>
    <row r="386" spans="2:8" x14ac:dyDescent="0.3">
      <c r="B386" s="1"/>
      <c r="C386" s="1"/>
      <c r="D386" s="1"/>
      <c r="E386" s="1"/>
      <c r="F386" s="9"/>
      <c r="G386" s="1"/>
      <c r="H386" s="1"/>
    </row>
    <row r="387" spans="2:8" x14ac:dyDescent="0.3">
      <c r="B387" s="1"/>
      <c r="C387" s="1"/>
      <c r="D387" s="1"/>
      <c r="E387" s="1"/>
      <c r="F387" s="9"/>
      <c r="G387" s="1"/>
      <c r="H387" s="1"/>
    </row>
    <row r="388" spans="2:8" x14ac:dyDescent="0.3">
      <c r="B388" s="1"/>
      <c r="C388" s="1"/>
      <c r="D388" s="1"/>
      <c r="E388" s="1"/>
      <c r="F388" s="9"/>
      <c r="G388" s="1"/>
      <c r="H388" s="1"/>
    </row>
    <row r="389" spans="2:8" x14ac:dyDescent="0.3">
      <c r="B389" s="1"/>
      <c r="C389" s="1"/>
      <c r="D389" s="1"/>
      <c r="E389" s="1"/>
      <c r="F389" s="9"/>
      <c r="G389" s="1"/>
      <c r="H389" s="1"/>
    </row>
    <row r="390" spans="2:8" x14ac:dyDescent="0.3">
      <c r="B390" s="1"/>
      <c r="C390" s="1"/>
      <c r="D390" s="1"/>
      <c r="E390" s="1"/>
      <c r="F390" s="9"/>
      <c r="G390" s="1"/>
      <c r="H390" s="1"/>
    </row>
    <row r="391" spans="2:8" x14ac:dyDescent="0.3">
      <c r="B391" s="1"/>
      <c r="C391" s="1"/>
      <c r="D391" s="1"/>
      <c r="E391" s="1"/>
      <c r="F391" s="9"/>
      <c r="G391" s="1"/>
      <c r="H391" s="1"/>
    </row>
    <row r="392" spans="2:8" x14ac:dyDescent="0.3">
      <c r="B392" s="1"/>
      <c r="C392" s="1"/>
      <c r="D392" s="1"/>
      <c r="E392" s="1"/>
      <c r="F392" s="9"/>
      <c r="G392" s="1"/>
      <c r="H392" s="1"/>
    </row>
    <row r="393" spans="2:8" x14ac:dyDescent="0.3">
      <c r="B393" s="1"/>
      <c r="C393" s="1"/>
      <c r="D393" s="1"/>
      <c r="E393" s="1"/>
      <c r="F393" s="9"/>
      <c r="G393" s="1"/>
      <c r="H393" s="1"/>
    </row>
    <row r="394" spans="2:8" x14ac:dyDescent="0.3">
      <c r="B394" s="1"/>
      <c r="C394" s="1"/>
      <c r="D394" s="1"/>
      <c r="E394" s="1"/>
      <c r="F394" s="9"/>
      <c r="G394" s="1"/>
      <c r="H394" s="1"/>
    </row>
    <row r="395" spans="2:8" x14ac:dyDescent="0.3">
      <c r="B395" s="1"/>
      <c r="C395" s="1"/>
      <c r="D395" s="1"/>
      <c r="E395" s="1"/>
      <c r="F395" s="9"/>
      <c r="G395" s="1"/>
      <c r="H395" s="1"/>
    </row>
    <row r="396" spans="2:8" x14ac:dyDescent="0.3">
      <c r="B396" s="1"/>
      <c r="C396" s="1"/>
      <c r="D396" s="1"/>
      <c r="E396" s="1"/>
      <c r="F396" s="9"/>
      <c r="G396" s="1"/>
      <c r="H396" s="1"/>
    </row>
    <row r="397" spans="2:8" x14ac:dyDescent="0.3">
      <c r="B397" s="1"/>
      <c r="C397" s="1"/>
      <c r="D397" s="1"/>
      <c r="E397" s="1"/>
      <c r="F397" s="9"/>
      <c r="G397" s="1"/>
      <c r="H397" s="1"/>
    </row>
    <row r="398" spans="2:8" x14ac:dyDescent="0.3">
      <c r="B398" s="1"/>
      <c r="C398" s="1"/>
      <c r="D398" s="1"/>
      <c r="E398" s="1"/>
      <c r="F398" s="9"/>
      <c r="G398" s="1"/>
      <c r="H398" s="1"/>
    </row>
    <row r="399" spans="2:8" x14ac:dyDescent="0.3">
      <c r="B399" s="1"/>
      <c r="C399" s="1"/>
      <c r="D399" s="1"/>
      <c r="E399" s="1"/>
      <c r="F399" s="9"/>
      <c r="G399" s="1"/>
      <c r="H399" s="1"/>
    </row>
    <row r="400" spans="2:8" x14ac:dyDescent="0.3">
      <c r="B400" s="1"/>
      <c r="C400" s="1"/>
      <c r="D400" s="1"/>
      <c r="E400" s="1"/>
      <c r="F400" s="9"/>
      <c r="G400" s="1"/>
      <c r="H400" s="1"/>
    </row>
    <row r="401" spans="2:8" x14ac:dyDescent="0.3">
      <c r="B401" s="1"/>
      <c r="C401" s="1"/>
      <c r="D401" s="1"/>
      <c r="E401" s="1"/>
      <c r="F401" s="9"/>
      <c r="G401" s="1"/>
      <c r="H401" s="1"/>
    </row>
    <row r="402" spans="2:8" x14ac:dyDescent="0.3">
      <c r="B402" s="1"/>
      <c r="C402" s="1"/>
      <c r="D402" s="1"/>
      <c r="E402" s="1"/>
      <c r="F402" s="9"/>
      <c r="G402" s="1"/>
      <c r="H402" s="1"/>
    </row>
    <row r="403" spans="2:8" x14ac:dyDescent="0.3">
      <c r="B403" s="1"/>
      <c r="C403" s="1"/>
      <c r="D403" s="1"/>
      <c r="E403" s="1"/>
      <c r="F403" s="9"/>
      <c r="G403" s="1"/>
      <c r="H403" s="1"/>
    </row>
    <row r="404" spans="2:8" x14ac:dyDescent="0.3">
      <c r="B404" s="1"/>
      <c r="C404" s="1"/>
      <c r="D404" s="1"/>
      <c r="E404" s="1"/>
      <c r="F404" s="9"/>
      <c r="G404" s="1"/>
      <c r="H404" s="1"/>
    </row>
    <row r="405" spans="2:8" x14ac:dyDescent="0.3">
      <c r="B405" s="1"/>
      <c r="C405" s="1"/>
      <c r="D405" s="1"/>
      <c r="E405" s="1"/>
      <c r="F405" s="9"/>
      <c r="G405" s="1"/>
      <c r="H405" s="1"/>
    </row>
    <row r="406" spans="2:8" x14ac:dyDescent="0.3">
      <c r="B406" s="1"/>
      <c r="C406" s="1"/>
      <c r="D406" s="1"/>
      <c r="E406" s="1"/>
      <c r="F406" s="9"/>
      <c r="G406" s="1"/>
      <c r="H406" s="1"/>
    </row>
    <row r="407" spans="2:8" x14ac:dyDescent="0.3">
      <c r="B407" s="1"/>
      <c r="C407" s="1"/>
      <c r="D407" s="1"/>
      <c r="E407" s="1"/>
      <c r="F407" s="9"/>
      <c r="G407" s="1"/>
      <c r="H407" s="1"/>
    </row>
    <row r="408" spans="2:8" x14ac:dyDescent="0.3">
      <c r="B408" s="1"/>
      <c r="C408" s="1"/>
      <c r="D408" s="1"/>
      <c r="E408" s="1"/>
      <c r="F408" s="9"/>
      <c r="G408" s="1"/>
      <c r="H408" s="1"/>
    </row>
    <row r="409" spans="2:8" x14ac:dyDescent="0.3">
      <c r="B409" s="1"/>
      <c r="C409" s="1"/>
      <c r="D409" s="1"/>
      <c r="E409" s="1"/>
      <c r="F409" s="9"/>
      <c r="G409" s="1"/>
      <c r="H409" s="1"/>
    </row>
    <row r="410" spans="2:8" x14ac:dyDescent="0.3">
      <c r="B410" s="1"/>
      <c r="C410" s="1"/>
      <c r="D410" s="1"/>
      <c r="E410" s="1"/>
      <c r="F410" s="9"/>
      <c r="G410" s="1"/>
      <c r="H410" s="1"/>
    </row>
    <row r="411" spans="2:8" x14ac:dyDescent="0.3">
      <c r="B411" s="1"/>
      <c r="C411" s="1"/>
      <c r="D411" s="1"/>
      <c r="E411" s="1"/>
      <c r="F411" s="9"/>
      <c r="G411" s="1"/>
      <c r="H411" s="1"/>
    </row>
    <row r="412" spans="2:8" x14ac:dyDescent="0.3">
      <c r="B412" s="1"/>
      <c r="C412" s="1"/>
      <c r="D412" s="1"/>
      <c r="E412" s="1"/>
      <c r="F412" s="9"/>
      <c r="G412" s="1"/>
      <c r="H412" s="1"/>
    </row>
    <row r="413" spans="2:8" x14ac:dyDescent="0.3">
      <c r="B413" s="1"/>
      <c r="C413" s="1"/>
      <c r="D413" s="1"/>
      <c r="E413" s="1"/>
      <c r="F413" s="9"/>
      <c r="G413" s="1"/>
      <c r="H413" s="1"/>
    </row>
    <row r="414" spans="2:8" x14ac:dyDescent="0.3">
      <c r="B414" s="1"/>
      <c r="C414" s="1"/>
      <c r="D414" s="1"/>
      <c r="E414" s="1"/>
      <c r="F414" s="9"/>
      <c r="G414" s="1"/>
      <c r="H414" s="1"/>
    </row>
    <row r="415" spans="2:8" x14ac:dyDescent="0.3">
      <c r="B415" s="1"/>
      <c r="C415" s="1"/>
      <c r="D415" s="1"/>
      <c r="E415" s="1"/>
      <c r="F415" s="9"/>
      <c r="G415" s="1"/>
      <c r="H415" s="1"/>
    </row>
    <row r="416" spans="2:8" x14ac:dyDescent="0.3">
      <c r="B416" s="1"/>
      <c r="C416" s="1"/>
      <c r="D416" s="1"/>
      <c r="E416" s="1"/>
      <c r="F416" s="9"/>
      <c r="G416" s="1"/>
      <c r="H416" s="1"/>
    </row>
    <row r="417" spans="2:8" x14ac:dyDescent="0.3">
      <c r="B417" s="1"/>
      <c r="C417" s="1"/>
      <c r="D417" s="1"/>
      <c r="E417" s="1"/>
      <c r="F417" s="9"/>
      <c r="G417" s="1"/>
      <c r="H417" s="1"/>
    </row>
    <row r="418" spans="2:8" x14ac:dyDescent="0.3">
      <c r="B418" s="1"/>
      <c r="C418" s="1"/>
      <c r="D418" s="1"/>
      <c r="E418" s="1"/>
      <c r="F418" s="9"/>
      <c r="G418" s="1"/>
      <c r="H418" s="1"/>
    </row>
    <row r="419" spans="2:8" x14ac:dyDescent="0.3">
      <c r="B419" s="1"/>
      <c r="C419" s="1"/>
      <c r="D419" s="1"/>
      <c r="E419" s="1"/>
      <c r="F419" s="9"/>
      <c r="G419" s="1"/>
      <c r="H419" s="1"/>
    </row>
    <row r="420" spans="2:8" x14ac:dyDescent="0.3">
      <c r="B420" s="1"/>
      <c r="C420" s="1"/>
      <c r="D420" s="1"/>
      <c r="E420" s="1"/>
      <c r="F420" s="9"/>
      <c r="G420" s="1"/>
      <c r="H420" s="1"/>
    </row>
    <row r="421" spans="2:8" x14ac:dyDescent="0.3">
      <c r="B421" s="1"/>
      <c r="C421" s="1"/>
      <c r="D421" s="1"/>
      <c r="E421" s="1"/>
      <c r="F421" s="9"/>
      <c r="G421" s="1"/>
      <c r="H421" s="1"/>
    </row>
    <row r="422" spans="2:8" x14ac:dyDescent="0.3">
      <c r="B422" s="1"/>
      <c r="C422" s="1"/>
      <c r="D422" s="1"/>
      <c r="E422" s="1"/>
      <c r="F422" s="9"/>
      <c r="G422" s="1"/>
      <c r="H422" s="1"/>
    </row>
    <row r="423" spans="2:8" x14ac:dyDescent="0.3">
      <c r="B423" s="1"/>
      <c r="C423" s="1"/>
      <c r="D423" s="1"/>
      <c r="E423" s="1"/>
      <c r="F423" s="9"/>
      <c r="G423" s="1"/>
      <c r="H423" s="1"/>
    </row>
    <row r="424" spans="2:8" x14ac:dyDescent="0.3">
      <c r="B424" s="1"/>
      <c r="C424" s="1"/>
      <c r="D424" s="1"/>
      <c r="E424" s="1"/>
      <c r="F424" s="9"/>
      <c r="G424" s="1"/>
      <c r="H424" s="1"/>
    </row>
    <row r="425" spans="2:8" x14ac:dyDescent="0.3">
      <c r="B425" s="1"/>
      <c r="C425" s="1"/>
      <c r="D425" s="1"/>
      <c r="E425" s="1"/>
      <c r="F425" s="9"/>
      <c r="G425" s="1"/>
      <c r="H425" s="1"/>
    </row>
    <row r="426" spans="2:8" x14ac:dyDescent="0.3">
      <c r="B426" s="1"/>
      <c r="C426" s="1"/>
      <c r="D426" s="1"/>
      <c r="E426" s="1"/>
      <c r="F426" s="9"/>
      <c r="G426" s="1"/>
      <c r="H426" s="1"/>
    </row>
    <row r="427" spans="2:8" x14ac:dyDescent="0.3">
      <c r="B427" s="1"/>
      <c r="C427" s="1"/>
      <c r="D427" s="1"/>
      <c r="E427" s="1"/>
      <c r="F427" s="9"/>
      <c r="G427" s="1"/>
      <c r="H427" s="1"/>
    </row>
    <row r="428" spans="2:8" x14ac:dyDescent="0.3">
      <c r="B428" s="1"/>
      <c r="C428" s="1"/>
      <c r="D428" s="1"/>
      <c r="E428" s="1"/>
      <c r="F428" s="9"/>
      <c r="G428" s="1"/>
      <c r="H428" s="1"/>
    </row>
    <row r="429" spans="2:8" x14ac:dyDescent="0.3">
      <c r="B429" s="1"/>
      <c r="C429" s="1"/>
      <c r="D429" s="1"/>
      <c r="E429" s="1"/>
      <c r="F429" s="9"/>
      <c r="G429" s="1"/>
      <c r="H429" s="1"/>
    </row>
    <row r="430" spans="2:8" x14ac:dyDescent="0.3">
      <c r="B430" s="1"/>
      <c r="C430" s="1"/>
      <c r="D430" s="1"/>
      <c r="E430" s="1"/>
      <c r="F430" s="9"/>
      <c r="G430" s="1"/>
      <c r="H430" s="1"/>
    </row>
    <row r="431" spans="2:8" x14ac:dyDescent="0.3">
      <c r="B431" s="1"/>
      <c r="C431" s="1"/>
      <c r="D431" s="1"/>
      <c r="E431" s="1"/>
      <c r="F431" s="9"/>
      <c r="G431" s="1"/>
      <c r="H431" s="1"/>
    </row>
    <row r="432" spans="2:8" x14ac:dyDescent="0.3">
      <c r="B432" s="1"/>
      <c r="C432" s="1"/>
      <c r="D432" s="1"/>
      <c r="E432" s="1"/>
      <c r="F432" s="9"/>
      <c r="G432" s="1"/>
      <c r="H432" s="1"/>
    </row>
    <row r="433" spans="2:8" x14ac:dyDescent="0.3">
      <c r="B433" s="1"/>
      <c r="C433" s="1"/>
      <c r="D433" s="1"/>
      <c r="E433" s="1"/>
      <c r="F433" s="9"/>
      <c r="G433" s="1"/>
      <c r="H433" s="1"/>
    </row>
    <row r="434" spans="2:8" x14ac:dyDescent="0.3">
      <c r="B434" s="1"/>
      <c r="C434" s="1"/>
      <c r="D434" s="1"/>
      <c r="E434" s="1"/>
      <c r="F434" s="9"/>
      <c r="G434" s="1"/>
      <c r="H434" s="1"/>
    </row>
    <row r="435" spans="2:8" x14ac:dyDescent="0.3">
      <c r="B435" s="1"/>
      <c r="C435" s="1"/>
      <c r="D435" s="1"/>
      <c r="E435" s="1"/>
      <c r="F435" s="9"/>
      <c r="G435" s="1"/>
      <c r="H435" s="1"/>
    </row>
    <row r="436" spans="2:8" x14ac:dyDescent="0.3">
      <c r="B436" s="1"/>
      <c r="C436" s="1"/>
      <c r="D436" s="1"/>
      <c r="E436" s="1"/>
      <c r="F436" s="9"/>
      <c r="G436" s="1"/>
      <c r="H436" s="1"/>
    </row>
    <row r="437" spans="2:8" x14ac:dyDescent="0.3">
      <c r="B437" s="1"/>
      <c r="C437" s="1"/>
      <c r="D437" s="1"/>
      <c r="E437" s="1"/>
      <c r="F437" s="9"/>
      <c r="G437" s="1"/>
      <c r="H437" s="1"/>
    </row>
    <row r="438" spans="2:8" x14ac:dyDescent="0.3">
      <c r="B438" s="1"/>
      <c r="C438" s="1"/>
      <c r="D438" s="1"/>
      <c r="E438" s="1"/>
      <c r="F438" s="9"/>
      <c r="G438" s="1"/>
      <c r="H438" s="1"/>
    </row>
    <row r="439" spans="2:8" x14ac:dyDescent="0.3">
      <c r="B439" s="1"/>
      <c r="C439" s="1"/>
      <c r="D439" s="1"/>
      <c r="E439" s="1"/>
      <c r="F439" s="9"/>
      <c r="G439" s="1"/>
      <c r="H439" s="1"/>
    </row>
    <row r="440" spans="2:8" x14ac:dyDescent="0.3">
      <c r="B440" s="1"/>
      <c r="C440" s="1"/>
      <c r="D440" s="1"/>
      <c r="E440" s="1"/>
      <c r="F440" s="9"/>
      <c r="G440" s="1"/>
      <c r="H440" s="1"/>
    </row>
    <row r="441" spans="2:8" x14ac:dyDescent="0.3">
      <c r="B441" s="1"/>
      <c r="C441" s="1"/>
      <c r="D441" s="1"/>
      <c r="E441" s="1"/>
      <c r="F441" s="9"/>
      <c r="G441" s="1"/>
      <c r="H441" s="1"/>
    </row>
    <row r="442" spans="2:8" x14ac:dyDescent="0.3">
      <c r="B442" s="1"/>
      <c r="C442" s="1"/>
      <c r="D442" s="1"/>
      <c r="E442" s="1"/>
      <c r="F442" s="9"/>
      <c r="G442" s="1"/>
      <c r="H442" s="1"/>
    </row>
    <row r="443" spans="2:8" x14ac:dyDescent="0.3">
      <c r="B443" s="1"/>
      <c r="C443" s="1"/>
      <c r="D443" s="1"/>
      <c r="E443" s="1"/>
      <c r="F443" s="9"/>
      <c r="G443" s="1"/>
      <c r="H443" s="1"/>
    </row>
    <row r="444" spans="2:8" x14ac:dyDescent="0.3">
      <c r="B444" s="1"/>
      <c r="C444" s="1"/>
      <c r="D444" s="1"/>
      <c r="E444" s="1"/>
      <c r="F444" s="9"/>
      <c r="G444" s="1"/>
      <c r="H444" s="1"/>
    </row>
    <row r="445" spans="2:8" x14ac:dyDescent="0.3">
      <c r="B445" s="1"/>
      <c r="C445" s="1"/>
      <c r="D445" s="1"/>
      <c r="E445" s="1"/>
      <c r="F445" s="9"/>
      <c r="G445" s="1"/>
      <c r="H445" s="1"/>
    </row>
    <row r="446" spans="2:8" x14ac:dyDescent="0.3">
      <c r="B446" s="1"/>
      <c r="C446" s="1"/>
      <c r="D446" s="1"/>
      <c r="E446" s="1"/>
      <c r="F446" s="9"/>
      <c r="G446" s="1"/>
      <c r="H446" s="1"/>
    </row>
    <row r="447" spans="2:8" x14ac:dyDescent="0.3">
      <c r="B447" s="1"/>
      <c r="C447" s="1"/>
      <c r="D447" s="1"/>
      <c r="E447" s="1"/>
      <c r="F447" s="9"/>
      <c r="G447" s="1"/>
      <c r="H447" s="1"/>
    </row>
    <row r="448" spans="2:8" x14ac:dyDescent="0.3">
      <c r="B448" s="1"/>
      <c r="C448" s="1"/>
      <c r="D448" s="1"/>
      <c r="E448" s="1"/>
      <c r="F448" s="9"/>
      <c r="G448" s="1"/>
      <c r="H448" s="1"/>
    </row>
    <row r="449" spans="2:8" x14ac:dyDescent="0.3">
      <c r="B449" s="1"/>
      <c r="C449" s="1"/>
      <c r="D449" s="1"/>
      <c r="E449" s="1"/>
      <c r="F449" s="9"/>
      <c r="G449" s="1"/>
      <c r="H449" s="1"/>
    </row>
    <row r="450" spans="2:8" x14ac:dyDescent="0.3">
      <c r="B450" s="1"/>
      <c r="C450" s="1"/>
      <c r="D450" s="1"/>
      <c r="E450" s="1"/>
      <c r="F450" s="9"/>
      <c r="G450" s="1"/>
      <c r="H450" s="1"/>
    </row>
    <row r="451" spans="2:8" x14ac:dyDescent="0.3">
      <c r="B451" s="1"/>
      <c r="C451" s="1"/>
      <c r="D451" s="1"/>
      <c r="E451" s="1"/>
      <c r="F451" s="9"/>
      <c r="G451" s="1"/>
      <c r="H451" s="1"/>
    </row>
    <row r="452" spans="2:8" x14ac:dyDescent="0.3">
      <c r="B452" s="1"/>
      <c r="C452" s="1"/>
      <c r="D452" s="1"/>
      <c r="E452" s="1"/>
      <c r="F452" s="9"/>
      <c r="G452" s="1"/>
      <c r="H452" s="1"/>
    </row>
    <row r="453" spans="2:8" x14ac:dyDescent="0.3">
      <c r="B453" s="1"/>
      <c r="C453" s="1"/>
      <c r="D453" s="1"/>
      <c r="E453" s="1"/>
      <c r="F453" s="9"/>
      <c r="G453" s="1"/>
      <c r="H453" s="1"/>
    </row>
    <row r="454" spans="2:8" x14ac:dyDescent="0.3">
      <c r="B454" s="1"/>
      <c r="C454" s="1"/>
      <c r="D454" s="1"/>
      <c r="E454" s="1"/>
      <c r="F454" s="9"/>
      <c r="G454" s="1"/>
      <c r="H454" s="1"/>
    </row>
    <row r="455" spans="2:8" x14ac:dyDescent="0.3">
      <c r="B455" s="1"/>
      <c r="C455" s="1"/>
      <c r="D455" s="1"/>
      <c r="E455" s="1"/>
      <c r="F455" s="9"/>
      <c r="G455" s="1"/>
      <c r="H455" s="1"/>
    </row>
    <row r="456" spans="2:8" x14ac:dyDescent="0.3">
      <c r="B456" s="1"/>
      <c r="C456" s="1"/>
      <c r="D456" s="1"/>
      <c r="E456" s="1"/>
      <c r="F456" s="9"/>
      <c r="G456" s="1"/>
      <c r="H456" s="1"/>
    </row>
    <row r="457" spans="2:8" x14ac:dyDescent="0.3">
      <c r="B457" s="1"/>
      <c r="C457" s="1"/>
      <c r="D457" s="1"/>
      <c r="E457" s="1"/>
      <c r="F457" s="9"/>
      <c r="G457" s="1"/>
      <c r="H457" s="1"/>
    </row>
    <row r="458" spans="2:8" x14ac:dyDescent="0.3">
      <c r="B458" s="1"/>
      <c r="C458" s="1"/>
      <c r="D458" s="1"/>
      <c r="E458" s="1"/>
      <c r="F458" s="9"/>
      <c r="G458" s="1"/>
      <c r="H458" s="1"/>
    </row>
    <row r="459" spans="2:8" x14ac:dyDescent="0.3">
      <c r="B459" s="1"/>
      <c r="C459" s="1"/>
      <c r="D459" s="1"/>
      <c r="E459" s="1"/>
      <c r="F459" s="9"/>
      <c r="G459" s="1"/>
      <c r="H459" s="1"/>
    </row>
    <row r="460" spans="2:8" x14ac:dyDescent="0.3">
      <c r="B460" s="1"/>
      <c r="C460" s="1"/>
      <c r="D460" s="1"/>
      <c r="E460" s="1"/>
      <c r="F460" s="9"/>
      <c r="G460" s="1"/>
      <c r="H460" s="1"/>
    </row>
    <row r="461" spans="2:8" x14ac:dyDescent="0.3">
      <c r="B461" s="1"/>
      <c r="C461" s="1"/>
      <c r="D461" s="1"/>
      <c r="E461" s="1"/>
      <c r="F461" s="9"/>
      <c r="G461" s="1"/>
      <c r="H461" s="1"/>
    </row>
    <row r="462" spans="2:8" x14ac:dyDescent="0.3">
      <c r="B462" s="1"/>
      <c r="C462" s="1"/>
      <c r="D462" s="1"/>
      <c r="E462" s="1"/>
      <c r="F462" s="9"/>
      <c r="G462" s="1"/>
      <c r="H462" s="1"/>
    </row>
    <row r="463" spans="2:8" x14ac:dyDescent="0.3">
      <c r="B463" s="1"/>
      <c r="C463" s="1"/>
      <c r="D463" s="1"/>
      <c r="E463" s="1"/>
      <c r="F463" s="9"/>
      <c r="G463" s="1"/>
      <c r="H463" s="1"/>
    </row>
    <row r="464" spans="2:8" x14ac:dyDescent="0.3">
      <c r="B464" s="1"/>
      <c r="C464" s="1"/>
      <c r="D464" s="1"/>
      <c r="E464" s="1"/>
      <c r="F464" s="9"/>
      <c r="G464" s="1"/>
      <c r="H464" s="1"/>
    </row>
    <row r="465" spans="2:8" x14ac:dyDescent="0.3">
      <c r="B465" s="1"/>
      <c r="C465" s="1"/>
      <c r="D465" s="1"/>
      <c r="E465" s="1"/>
      <c r="F465" s="9"/>
      <c r="G465" s="1"/>
      <c r="H465" s="1"/>
    </row>
    <row r="466" spans="2:8" x14ac:dyDescent="0.3">
      <c r="B466" s="1"/>
      <c r="C466" s="1"/>
      <c r="D466" s="1"/>
      <c r="E466" s="1"/>
      <c r="F466" s="9"/>
      <c r="G466" s="1"/>
      <c r="H466" s="1"/>
    </row>
    <row r="467" spans="2:8" x14ac:dyDescent="0.3">
      <c r="B467" s="1"/>
      <c r="C467" s="1"/>
      <c r="D467" s="1"/>
      <c r="E467" s="1"/>
      <c r="F467" s="9"/>
      <c r="G467" s="1"/>
      <c r="H467" s="1"/>
    </row>
    <row r="468" spans="2:8" x14ac:dyDescent="0.3">
      <c r="B468" s="1"/>
      <c r="C468" s="1"/>
      <c r="D468" s="1"/>
      <c r="E468" s="1"/>
      <c r="F468" s="9"/>
      <c r="G468" s="1"/>
      <c r="H468" s="1"/>
    </row>
    <row r="469" spans="2:8" x14ac:dyDescent="0.3">
      <c r="B469" s="1"/>
      <c r="C469" s="1"/>
      <c r="D469" s="1"/>
      <c r="E469" s="1"/>
      <c r="F469" s="9"/>
      <c r="G469" s="1"/>
      <c r="H469" s="1"/>
    </row>
    <row r="470" spans="2:8" x14ac:dyDescent="0.3">
      <c r="B470" s="1"/>
      <c r="C470" s="1"/>
      <c r="D470" s="1"/>
      <c r="E470" s="1"/>
      <c r="F470" s="9"/>
      <c r="G470" s="1"/>
      <c r="H470" s="1"/>
    </row>
    <row r="471" spans="2:8" x14ac:dyDescent="0.3">
      <c r="B471" s="1"/>
      <c r="C471" s="1"/>
      <c r="D471" s="1"/>
      <c r="E471" s="1"/>
      <c r="F471" s="9"/>
      <c r="G471" s="1"/>
      <c r="H471" s="1"/>
    </row>
    <row r="472" spans="2:8" x14ac:dyDescent="0.3">
      <c r="B472" s="1"/>
      <c r="C472" s="1"/>
      <c r="D472" s="1"/>
      <c r="E472" s="1"/>
      <c r="F472" s="9"/>
      <c r="G472" s="1"/>
      <c r="H472" s="1"/>
    </row>
    <row r="473" spans="2:8" x14ac:dyDescent="0.3">
      <c r="B473" s="1"/>
      <c r="C473" s="1"/>
      <c r="D473" s="1"/>
      <c r="E473" s="1"/>
      <c r="F473" s="9"/>
      <c r="G473" s="1"/>
      <c r="H473" s="1"/>
    </row>
    <row r="474" spans="2:8" x14ac:dyDescent="0.3">
      <c r="B474" s="1"/>
      <c r="C474" s="1"/>
      <c r="D474" s="1"/>
      <c r="E474" s="1"/>
      <c r="F474" s="9"/>
      <c r="G474" s="1"/>
      <c r="H474" s="1"/>
    </row>
    <row r="475" spans="2:8" x14ac:dyDescent="0.3">
      <c r="B475" s="1"/>
      <c r="C475" s="1"/>
      <c r="D475" s="1"/>
      <c r="E475" s="1"/>
      <c r="F475" s="9"/>
      <c r="G475" s="1"/>
      <c r="H475" s="1"/>
    </row>
    <row r="476" spans="2:8" x14ac:dyDescent="0.3">
      <c r="B476" s="1"/>
      <c r="C476" s="1"/>
      <c r="D476" s="1"/>
      <c r="E476" s="1"/>
      <c r="F476" s="9"/>
      <c r="G476" s="1"/>
      <c r="H476" s="1"/>
    </row>
    <row r="477" spans="2:8" x14ac:dyDescent="0.3">
      <c r="B477" s="1"/>
      <c r="C477" s="1"/>
      <c r="D477" s="1"/>
      <c r="E477" s="1"/>
      <c r="F477" s="9"/>
      <c r="G477" s="1"/>
      <c r="H477" s="1"/>
    </row>
    <row r="478" spans="2:8" x14ac:dyDescent="0.3">
      <c r="B478" s="1"/>
      <c r="C478" s="1"/>
      <c r="D478" s="1"/>
      <c r="E478" s="1"/>
      <c r="F478" s="9"/>
      <c r="G478" s="1"/>
      <c r="H478" s="1"/>
    </row>
    <row r="479" spans="2:8" x14ac:dyDescent="0.3">
      <c r="B479" s="1"/>
      <c r="C479" s="1"/>
      <c r="D479" s="1"/>
      <c r="E479" s="1"/>
      <c r="F479" s="9"/>
      <c r="G479" s="1"/>
      <c r="H479" s="1"/>
    </row>
    <row r="480" spans="2:8" x14ac:dyDescent="0.3">
      <c r="B480" s="1"/>
      <c r="C480" s="1"/>
      <c r="D480" s="1"/>
      <c r="E480" s="1"/>
      <c r="F480" s="9"/>
      <c r="G480" s="1"/>
      <c r="H480" s="1"/>
    </row>
    <row r="481" spans="2:8" x14ac:dyDescent="0.3">
      <c r="B481" s="1"/>
      <c r="C481" s="1"/>
      <c r="D481" s="1"/>
      <c r="E481" s="1"/>
      <c r="F481" s="9"/>
      <c r="G481" s="1"/>
      <c r="H481" s="1"/>
    </row>
    <row r="482" spans="2:8" x14ac:dyDescent="0.3">
      <c r="B482" s="1"/>
      <c r="C482" s="1"/>
      <c r="D482" s="1"/>
      <c r="E482" s="1"/>
      <c r="F482" s="9"/>
      <c r="G482" s="1"/>
      <c r="H482" s="1"/>
    </row>
    <row r="483" spans="2:8" x14ac:dyDescent="0.3">
      <c r="B483" s="1"/>
      <c r="C483" s="1"/>
      <c r="D483" s="1"/>
      <c r="E483" s="1"/>
      <c r="F483" s="9"/>
      <c r="G483" s="1"/>
      <c r="H483" s="1"/>
    </row>
    <row r="484" spans="2:8" x14ac:dyDescent="0.3">
      <c r="B484" s="1"/>
      <c r="C484" s="1"/>
      <c r="D484" s="1"/>
      <c r="E484" s="1"/>
      <c r="F484" s="9"/>
      <c r="G484" s="1"/>
      <c r="H484" s="1"/>
    </row>
    <row r="485" spans="2:8" x14ac:dyDescent="0.3">
      <c r="B485" s="1"/>
      <c r="C485" s="1"/>
      <c r="D485" s="1"/>
      <c r="E485" s="1"/>
      <c r="F485" s="9"/>
      <c r="G485" s="1"/>
      <c r="H485" s="1"/>
    </row>
    <row r="486" spans="2:8" x14ac:dyDescent="0.3">
      <c r="B486" s="1"/>
      <c r="C486" s="1"/>
      <c r="D486" s="1"/>
      <c r="E486" s="1"/>
      <c r="F486" s="9"/>
      <c r="G486" s="1"/>
      <c r="H486" s="1"/>
    </row>
    <row r="487" spans="2:8" x14ac:dyDescent="0.3">
      <c r="B487" s="1"/>
      <c r="C487" s="1"/>
      <c r="D487" s="1"/>
      <c r="E487" s="1"/>
      <c r="F487" s="9"/>
      <c r="G487" s="1"/>
      <c r="H487" s="1"/>
    </row>
    <row r="488" spans="2:8" x14ac:dyDescent="0.3">
      <c r="B488" s="1"/>
      <c r="C488" s="1"/>
      <c r="D488" s="1"/>
      <c r="E488" s="1"/>
      <c r="F488" s="9"/>
      <c r="G488" s="1"/>
      <c r="H488" s="1"/>
    </row>
    <row r="489" spans="2:8" x14ac:dyDescent="0.3">
      <c r="B489" s="1"/>
      <c r="C489" s="1"/>
      <c r="D489" s="1"/>
      <c r="E489" s="1"/>
      <c r="F489" s="9"/>
      <c r="G489" s="1"/>
      <c r="H489" s="1"/>
    </row>
    <row r="490" spans="2:8" x14ac:dyDescent="0.3">
      <c r="B490" s="1"/>
      <c r="C490" s="1"/>
      <c r="D490" s="1"/>
      <c r="E490" s="1"/>
      <c r="F490" s="9"/>
      <c r="G490" s="1"/>
      <c r="H490" s="1"/>
    </row>
    <row r="491" spans="2:8" x14ac:dyDescent="0.3">
      <c r="B491" s="1"/>
      <c r="C491" s="1"/>
      <c r="D491" s="1"/>
      <c r="E491" s="1"/>
      <c r="F491" s="9"/>
      <c r="G491" s="1"/>
      <c r="H491" s="1"/>
    </row>
    <row r="492" spans="2:8" x14ac:dyDescent="0.3">
      <c r="B492" s="1"/>
      <c r="C492" s="1"/>
      <c r="D492" s="1"/>
      <c r="E492" s="1"/>
      <c r="F492" s="9"/>
      <c r="G492" s="1"/>
      <c r="H492" s="1"/>
    </row>
    <row r="493" spans="2:8" x14ac:dyDescent="0.3">
      <c r="B493" s="1"/>
      <c r="C493" s="1"/>
      <c r="D493" s="1"/>
      <c r="E493" s="1"/>
      <c r="F493" s="9"/>
      <c r="G493" s="1"/>
      <c r="H493" s="1"/>
    </row>
    <row r="494" spans="2:8" x14ac:dyDescent="0.3">
      <c r="B494" s="1"/>
      <c r="C494" s="1"/>
      <c r="D494" s="1"/>
      <c r="E494" s="1"/>
      <c r="F494" s="9"/>
      <c r="G494" s="1"/>
      <c r="H494" s="1"/>
    </row>
    <row r="495" spans="2:8" x14ac:dyDescent="0.3">
      <c r="B495" s="1"/>
      <c r="C495" s="1"/>
      <c r="D495" s="1"/>
      <c r="E495" s="1"/>
      <c r="F495" s="9"/>
      <c r="G495" s="1"/>
      <c r="H495" s="1"/>
    </row>
    <row r="496" spans="2:8" x14ac:dyDescent="0.3">
      <c r="B496" s="1"/>
      <c r="C496" s="1"/>
      <c r="D496" s="1"/>
      <c r="E496" s="1"/>
      <c r="F496" s="9"/>
      <c r="G496" s="1"/>
      <c r="H496" s="1"/>
    </row>
    <row r="497" spans="2:8" x14ac:dyDescent="0.3">
      <c r="B497" s="1"/>
      <c r="C497" s="1"/>
      <c r="D497" s="1"/>
      <c r="E497" s="1"/>
      <c r="F497" s="9"/>
      <c r="G497" s="1"/>
      <c r="H497" s="1"/>
    </row>
    <row r="498" spans="2:8" x14ac:dyDescent="0.3">
      <c r="B498" s="1"/>
      <c r="C498" s="1"/>
      <c r="D498" s="1"/>
      <c r="E498" s="1"/>
      <c r="F498" s="9"/>
      <c r="G498" s="1"/>
      <c r="H498" s="1"/>
    </row>
    <row r="499" spans="2:8" x14ac:dyDescent="0.3">
      <c r="B499" s="1"/>
      <c r="C499" s="1"/>
      <c r="D499" s="1"/>
      <c r="E499" s="1"/>
      <c r="F499" s="9"/>
      <c r="G499" s="1"/>
      <c r="H499" s="1"/>
    </row>
    <row r="500" spans="2:8" x14ac:dyDescent="0.3">
      <c r="B500" s="1"/>
      <c r="C500" s="1"/>
      <c r="D500" s="1"/>
      <c r="E500" s="1"/>
      <c r="F500" s="9"/>
      <c r="G500" s="1"/>
      <c r="H500" s="1"/>
    </row>
    <row r="501" spans="2:8" x14ac:dyDescent="0.3">
      <c r="B501" s="1"/>
      <c r="C501" s="1"/>
      <c r="D501" s="1"/>
      <c r="E501" s="1"/>
      <c r="F501" s="9"/>
      <c r="G501" s="1"/>
      <c r="H501" s="1"/>
    </row>
    <row r="502" spans="2:8" x14ac:dyDescent="0.3">
      <c r="B502" s="1"/>
      <c r="C502" s="1"/>
      <c r="D502" s="1"/>
      <c r="E502" s="1"/>
      <c r="F502" s="9"/>
      <c r="G502" s="1"/>
      <c r="H502" s="1"/>
    </row>
    <row r="503" spans="2:8" x14ac:dyDescent="0.3">
      <c r="B503" s="1"/>
      <c r="C503" s="1"/>
      <c r="D503" s="1"/>
      <c r="E503" s="1"/>
      <c r="F503" s="9"/>
      <c r="G503" s="1"/>
      <c r="H503" s="1"/>
    </row>
    <row r="504" spans="2:8" x14ac:dyDescent="0.3">
      <c r="B504" s="1"/>
      <c r="C504" s="1"/>
      <c r="D504" s="1"/>
      <c r="E504" s="1"/>
      <c r="F504" s="9"/>
      <c r="G504" s="1"/>
      <c r="H504" s="1"/>
    </row>
    <row r="505" spans="2:8" x14ac:dyDescent="0.3">
      <c r="B505" s="1"/>
      <c r="C505" s="1"/>
      <c r="D505" s="1"/>
      <c r="E505" s="1"/>
      <c r="F505" s="9"/>
      <c r="G505" s="1"/>
      <c r="H505" s="1"/>
    </row>
    <row r="506" spans="2:8" x14ac:dyDescent="0.3">
      <c r="B506" s="1"/>
      <c r="C506" s="1"/>
      <c r="D506" s="1"/>
      <c r="E506" s="1"/>
      <c r="F506" s="9"/>
      <c r="G506" s="1"/>
      <c r="H506" s="1"/>
    </row>
    <row r="507" spans="2:8" x14ac:dyDescent="0.3">
      <c r="B507" s="1"/>
      <c r="C507" s="1"/>
      <c r="D507" s="1"/>
      <c r="E507" s="1"/>
      <c r="F507" s="9"/>
      <c r="G507" s="1"/>
      <c r="H507" s="1"/>
    </row>
    <row r="508" spans="2:8" x14ac:dyDescent="0.3">
      <c r="B508" s="1"/>
      <c r="C508" s="1"/>
      <c r="D508" s="1"/>
      <c r="E508" s="1"/>
      <c r="F508" s="9"/>
      <c r="G508" s="1"/>
      <c r="H508" s="1"/>
    </row>
    <row r="509" spans="2:8" x14ac:dyDescent="0.3">
      <c r="B509" s="1"/>
      <c r="C509" s="1"/>
      <c r="D509" s="1"/>
      <c r="E509" s="1"/>
      <c r="F509" s="9"/>
      <c r="G509" s="1"/>
      <c r="H509" s="1"/>
    </row>
    <row r="510" spans="2:8" x14ac:dyDescent="0.3">
      <c r="B510" s="1"/>
      <c r="C510" s="1"/>
      <c r="D510" s="1"/>
      <c r="E510" s="1"/>
      <c r="F510" s="9"/>
      <c r="G510" s="1"/>
      <c r="H510" s="1"/>
    </row>
    <row r="511" spans="2:8" x14ac:dyDescent="0.3">
      <c r="B511" s="1"/>
      <c r="C511" s="1"/>
      <c r="D511" s="1"/>
      <c r="E511" s="1"/>
      <c r="F511" s="9"/>
      <c r="G511" s="1"/>
      <c r="H511" s="1"/>
    </row>
    <row r="512" spans="2:8" x14ac:dyDescent="0.3">
      <c r="B512" s="1"/>
      <c r="C512" s="1"/>
      <c r="D512" s="1"/>
      <c r="E512" s="1"/>
      <c r="F512" s="9"/>
      <c r="G512" s="1"/>
      <c r="H512" s="1"/>
    </row>
    <row r="513" spans="2:8" x14ac:dyDescent="0.3">
      <c r="B513" s="1"/>
      <c r="C513" s="1"/>
      <c r="D513" s="1"/>
      <c r="E513" s="1"/>
      <c r="F513" s="9"/>
      <c r="G513" s="1"/>
      <c r="H513" s="1"/>
    </row>
    <row r="514" spans="2:8" x14ac:dyDescent="0.3">
      <c r="B514" s="1"/>
      <c r="C514" s="1"/>
      <c r="D514" s="1"/>
      <c r="E514" s="1"/>
      <c r="F514" s="9"/>
      <c r="G514" s="1"/>
      <c r="H514" s="1"/>
    </row>
    <row r="515" spans="2:8" x14ac:dyDescent="0.3">
      <c r="B515" s="1"/>
      <c r="C515" s="1"/>
      <c r="D515" s="1"/>
      <c r="E515" s="1"/>
      <c r="F515" s="9"/>
      <c r="G515" s="1"/>
      <c r="H515" s="1"/>
    </row>
    <row r="516" spans="2:8" x14ac:dyDescent="0.3">
      <c r="B516" s="1"/>
      <c r="C516" s="1"/>
      <c r="D516" s="1"/>
      <c r="E516" s="1"/>
      <c r="F516" s="9"/>
      <c r="G516" s="1"/>
      <c r="H516" s="1"/>
    </row>
    <row r="517" spans="2:8" x14ac:dyDescent="0.3">
      <c r="B517" s="1"/>
      <c r="C517" s="1"/>
      <c r="D517" s="1"/>
      <c r="E517" s="1"/>
      <c r="F517" s="9"/>
      <c r="G517" s="1"/>
      <c r="H517" s="1"/>
    </row>
    <row r="518" spans="2:8" x14ac:dyDescent="0.3">
      <c r="B518" s="1"/>
      <c r="C518" s="1"/>
      <c r="D518" s="1"/>
      <c r="E518" s="1"/>
      <c r="F518" s="9"/>
      <c r="G518" s="1"/>
      <c r="H518" s="1"/>
    </row>
    <row r="519" spans="2:8" x14ac:dyDescent="0.3">
      <c r="B519" s="1"/>
      <c r="C519" s="1"/>
      <c r="D519" s="1"/>
      <c r="E519" s="1"/>
      <c r="F519" s="9"/>
      <c r="G519" s="1"/>
      <c r="H519" s="1"/>
    </row>
    <row r="520" spans="2:8" x14ac:dyDescent="0.3">
      <c r="B520" s="1"/>
      <c r="C520" s="1"/>
      <c r="D520" s="1"/>
      <c r="E520" s="1"/>
      <c r="F520" s="9"/>
      <c r="G520" s="1"/>
      <c r="H520" s="1"/>
    </row>
    <row r="521" spans="2:8" x14ac:dyDescent="0.3">
      <c r="B521" s="1"/>
      <c r="C521" s="1"/>
      <c r="D521" s="1"/>
      <c r="E521" s="1"/>
      <c r="F521" s="9"/>
      <c r="G521" s="1"/>
      <c r="H521" s="1"/>
    </row>
    <row r="522" spans="2:8" x14ac:dyDescent="0.3">
      <c r="B522" s="1"/>
      <c r="C522" s="1"/>
      <c r="D522" s="1"/>
      <c r="E522" s="1"/>
      <c r="F522" s="9"/>
      <c r="G522" s="1"/>
      <c r="H522" s="1"/>
    </row>
    <row r="523" spans="2:8" x14ac:dyDescent="0.3">
      <c r="B523" s="1"/>
      <c r="C523" s="1"/>
      <c r="D523" s="1"/>
      <c r="E523" s="1"/>
      <c r="F523" s="9"/>
      <c r="G523" s="1"/>
      <c r="H523" s="1"/>
    </row>
    <row r="524" spans="2:8" x14ac:dyDescent="0.3">
      <c r="B524" s="1"/>
      <c r="C524" s="1"/>
      <c r="D524" s="1"/>
      <c r="E524" s="1"/>
      <c r="F524" s="9"/>
      <c r="G524" s="1"/>
      <c r="H524" s="1"/>
    </row>
    <row r="525" spans="2:8" x14ac:dyDescent="0.3">
      <c r="B525" s="1"/>
      <c r="C525" s="1"/>
      <c r="D525" s="1"/>
      <c r="E525" s="1"/>
      <c r="F525" s="9"/>
      <c r="G525" s="1"/>
      <c r="H525" s="1"/>
    </row>
    <row r="526" spans="2:8" x14ac:dyDescent="0.3">
      <c r="B526" s="1"/>
      <c r="C526" s="1"/>
      <c r="D526" s="1"/>
      <c r="E526" s="1"/>
      <c r="F526" s="9"/>
      <c r="G526" s="1"/>
      <c r="H526" s="1"/>
    </row>
    <row r="527" spans="2:8" x14ac:dyDescent="0.3">
      <c r="B527" s="1"/>
      <c r="C527" s="1"/>
      <c r="D527" s="1"/>
      <c r="E527" s="1"/>
      <c r="F527" s="9"/>
      <c r="G527" s="1"/>
      <c r="H527" s="1"/>
    </row>
    <row r="528" spans="2:8" x14ac:dyDescent="0.3">
      <c r="B528" s="1"/>
      <c r="C528" s="1"/>
      <c r="D528" s="1"/>
      <c r="E528" s="1"/>
      <c r="F528" s="9"/>
      <c r="G528" s="1"/>
      <c r="H528" s="1"/>
    </row>
    <row r="529" spans="2:8" x14ac:dyDescent="0.3">
      <c r="B529" s="1"/>
      <c r="C529" s="1"/>
      <c r="D529" s="1"/>
      <c r="E529" s="1"/>
      <c r="F529" s="9"/>
      <c r="G529" s="1"/>
      <c r="H529" s="1"/>
    </row>
    <row r="530" spans="2:8" x14ac:dyDescent="0.3">
      <c r="B530" s="1"/>
      <c r="C530" s="1"/>
      <c r="D530" s="1"/>
      <c r="E530" s="1"/>
      <c r="F530" s="9"/>
      <c r="G530" s="1"/>
      <c r="H530" s="1"/>
    </row>
    <row r="531" spans="2:8" x14ac:dyDescent="0.3">
      <c r="B531" s="1"/>
      <c r="C531" s="1"/>
      <c r="D531" s="1"/>
      <c r="E531" s="1"/>
      <c r="F531" s="9"/>
      <c r="G531" s="1"/>
      <c r="H531" s="1"/>
    </row>
    <row r="532" spans="2:8" x14ac:dyDescent="0.3">
      <c r="B532" s="1"/>
      <c r="C532" s="1"/>
      <c r="D532" s="1"/>
      <c r="E532" s="1"/>
      <c r="F532" s="9"/>
      <c r="G532" s="1"/>
      <c r="H532" s="1"/>
    </row>
    <row r="533" spans="2:8" x14ac:dyDescent="0.3">
      <c r="B533" s="1"/>
      <c r="C533" s="1"/>
      <c r="D533" s="1"/>
      <c r="E533" s="1"/>
      <c r="F533" s="9"/>
      <c r="G533" s="1"/>
      <c r="H533" s="1"/>
    </row>
    <row r="534" spans="2:8" x14ac:dyDescent="0.3">
      <c r="B534" s="1"/>
      <c r="C534" s="1"/>
      <c r="D534" s="1"/>
      <c r="E534" s="1"/>
      <c r="F534" s="9"/>
      <c r="G534" s="1"/>
      <c r="H534" s="1"/>
    </row>
    <row r="535" spans="2:8" x14ac:dyDescent="0.3">
      <c r="B535" s="1"/>
      <c r="C535" s="1"/>
      <c r="D535" s="1"/>
      <c r="E535" s="1"/>
      <c r="F535" s="9"/>
      <c r="G535" s="1"/>
      <c r="H535" s="1"/>
    </row>
    <row r="536" spans="2:8" x14ac:dyDescent="0.3">
      <c r="B536" s="1"/>
      <c r="C536" s="1"/>
      <c r="D536" s="1"/>
      <c r="E536" s="1"/>
      <c r="F536" s="9"/>
      <c r="G536" s="1"/>
      <c r="H536" s="1"/>
    </row>
    <row r="537" spans="2:8" x14ac:dyDescent="0.3">
      <c r="B537" s="1"/>
      <c r="C537" s="1"/>
      <c r="D537" s="1"/>
      <c r="E537" s="1"/>
      <c r="F537" s="9"/>
      <c r="G537" s="1"/>
      <c r="H537" s="1"/>
    </row>
    <row r="538" spans="2:8" x14ac:dyDescent="0.3">
      <c r="B538" s="1"/>
      <c r="C538" s="1"/>
      <c r="D538" s="1"/>
      <c r="E538" s="1"/>
      <c r="F538" s="9"/>
      <c r="G538" s="1"/>
      <c r="H538" s="1"/>
    </row>
    <row r="539" spans="2:8" x14ac:dyDescent="0.3">
      <c r="B539" s="1"/>
      <c r="C539" s="1"/>
      <c r="D539" s="1"/>
      <c r="E539" s="1"/>
      <c r="F539" s="9"/>
      <c r="G539" s="1"/>
      <c r="H539" s="1"/>
    </row>
    <row r="540" spans="2:8" x14ac:dyDescent="0.3">
      <c r="B540" s="1"/>
      <c r="C540" s="1"/>
      <c r="D540" s="1"/>
      <c r="E540" s="1"/>
      <c r="F540" s="9"/>
      <c r="G540" s="1"/>
      <c r="H540" s="1"/>
    </row>
    <row r="541" spans="2:8" x14ac:dyDescent="0.3">
      <c r="B541" s="1"/>
      <c r="C541" s="1"/>
      <c r="D541" s="1"/>
      <c r="E541" s="1"/>
      <c r="F541" s="9"/>
      <c r="G541" s="1"/>
      <c r="H541" s="1"/>
    </row>
    <row r="542" spans="2:8" x14ac:dyDescent="0.3">
      <c r="B542" s="1"/>
      <c r="C542" s="1"/>
      <c r="D542" s="1"/>
      <c r="E542" s="1"/>
      <c r="F542" s="9"/>
      <c r="G542" s="1"/>
      <c r="H542" s="1"/>
    </row>
    <row r="543" spans="2:8" x14ac:dyDescent="0.3">
      <c r="B543" s="1"/>
      <c r="C543" s="1"/>
      <c r="D543" s="1"/>
      <c r="E543" s="1"/>
      <c r="F543" s="9"/>
      <c r="G543" s="1"/>
      <c r="H543" s="1"/>
    </row>
    <row r="544" spans="2:8" x14ac:dyDescent="0.3">
      <c r="B544" s="1"/>
      <c r="C544" s="1"/>
      <c r="D544" s="1"/>
      <c r="E544" s="1"/>
      <c r="F544" s="9"/>
      <c r="G544" s="1"/>
      <c r="H544" s="1"/>
    </row>
    <row r="545" spans="2:8" x14ac:dyDescent="0.3">
      <c r="B545" s="1"/>
      <c r="C545" s="1"/>
      <c r="D545" s="1"/>
      <c r="E545" s="1"/>
      <c r="F545" s="9"/>
      <c r="G545" s="1"/>
      <c r="H545" s="1"/>
    </row>
    <row r="546" spans="2:8" x14ac:dyDescent="0.3">
      <c r="B546" s="1"/>
      <c r="C546" s="1"/>
      <c r="D546" s="1"/>
      <c r="E546" s="1"/>
      <c r="F546" s="9"/>
      <c r="G546" s="1"/>
      <c r="H546" s="1"/>
    </row>
    <row r="547" spans="2:8" x14ac:dyDescent="0.3">
      <c r="B547" s="1"/>
      <c r="C547" s="1"/>
      <c r="D547" s="1"/>
      <c r="E547" s="1"/>
      <c r="F547" s="9"/>
      <c r="G547" s="1"/>
      <c r="H547" s="1"/>
    </row>
    <row r="548" spans="2:8" x14ac:dyDescent="0.3">
      <c r="B548" s="1"/>
      <c r="C548" s="1"/>
      <c r="D548" s="1"/>
      <c r="E548" s="1"/>
      <c r="F548" s="9"/>
      <c r="G548" s="1"/>
      <c r="H548" s="1"/>
    </row>
    <row r="549" spans="2:8" x14ac:dyDescent="0.3">
      <c r="B549" s="1"/>
      <c r="C549" s="1"/>
      <c r="D549" s="1"/>
      <c r="E549" s="1"/>
      <c r="F549" s="9"/>
      <c r="G549" s="1"/>
      <c r="H549" s="1"/>
    </row>
    <row r="550" spans="2:8" x14ac:dyDescent="0.3">
      <c r="B550" s="1"/>
      <c r="C550" s="1"/>
      <c r="D550" s="1"/>
      <c r="E550" s="1"/>
      <c r="F550" s="9"/>
      <c r="G550" s="1"/>
      <c r="H550" s="1"/>
    </row>
    <row r="551" spans="2:8" x14ac:dyDescent="0.3">
      <c r="B551" s="1"/>
      <c r="C551" s="1"/>
      <c r="D551" s="1"/>
      <c r="E551" s="1"/>
      <c r="F551" s="9"/>
      <c r="G551" s="1"/>
      <c r="H551" s="1"/>
    </row>
    <row r="552" spans="2:8" x14ac:dyDescent="0.3">
      <c r="B552" s="1"/>
      <c r="C552" s="1"/>
      <c r="D552" s="1"/>
      <c r="E552" s="1"/>
      <c r="F552" s="9"/>
      <c r="G552" s="1"/>
      <c r="H552" s="1"/>
    </row>
    <row r="553" spans="2:8" x14ac:dyDescent="0.3">
      <c r="B553" s="1"/>
      <c r="C553" s="1"/>
      <c r="D553" s="1"/>
      <c r="E553" s="1"/>
      <c r="F553" s="9"/>
      <c r="G553" s="1"/>
      <c r="H553" s="1"/>
    </row>
    <row r="554" spans="2:8" x14ac:dyDescent="0.3">
      <c r="B554" s="1"/>
      <c r="C554" s="1"/>
      <c r="D554" s="1"/>
      <c r="E554" s="1"/>
      <c r="F554" s="9"/>
      <c r="G554" s="1"/>
      <c r="H554" s="1"/>
    </row>
    <row r="555" spans="2:8" x14ac:dyDescent="0.3">
      <c r="B555" s="1"/>
      <c r="C555" s="1"/>
      <c r="D555" s="1"/>
      <c r="E555" s="1"/>
      <c r="F555" s="9"/>
      <c r="G555" s="1"/>
      <c r="H555" s="1"/>
    </row>
    <row r="556" spans="2:8" x14ac:dyDescent="0.3">
      <c r="B556" s="1"/>
      <c r="C556" s="1"/>
      <c r="D556" s="1"/>
      <c r="E556" s="1"/>
      <c r="F556" s="9"/>
      <c r="G556" s="1"/>
      <c r="H556" s="1"/>
    </row>
    <row r="557" spans="2:8" x14ac:dyDescent="0.3">
      <c r="B557" s="1"/>
      <c r="C557" s="1"/>
      <c r="D557" s="1"/>
      <c r="E557" s="1"/>
      <c r="F557" s="9"/>
      <c r="G557" s="1"/>
      <c r="H557" s="1"/>
    </row>
    <row r="558" spans="2:8" x14ac:dyDescent="0.3">
      <c r="B558" s="1"/>
      <c r="C558" s="1"/>
      <c r="D558" s="1"/>
      <c r="E558" s="1"/>
      <c r="F558" s="9"/>
      <c r="G558" s="1"/>
      <c r="H558" s="1"/>
    </row>
    <row r="559" spans="2:8" x14ac:dyDescent="0.3">
      <c r="B559" s="1"/>
      <c r="C559" s="1"/>
      <c r="D559" s="1"/>
      <c r="E559" s="1"/>
      <c r="F559" s="9"/>
      <c r="G559" s="1"/>
      <c r="H559" s="1"/>
    </row>
    <row r="560" spans="2:8" x14ac:dyDescent="0.3">
      <c r="B560" s="1"/>
      <c r="C560" s="1"/>
      <c r="D560" s="1"/>
      <c r="E560" s="1"/>
      <c r="F560" s="9"/>
      <c r="G560" s="1"/>
      <c r="H560" s="1"/>
    </row>
    <row r="561" spans="2:8" x14ac:dyDescent="0.3">
      <c r="B561" s="1"/>
      <c r="C561" s="1"/>
      <c r="D561" s="1"/>
      <c r="E561" s="1"/>
      <c r="F561" s="9"/>
      <c r="G561" s="1"/>
      <c r="H561" s="1"/>
    </row>
    <row r="562" spans="2:8" x14ac:dyDescent="0.3">
      <c r="B562" s="1"/>
      <c r="C562" s="1"/>
      <c r="D562" s="1"/>
      <c r="E562" s="1"/>
      <c r="F562" s="9"/>
      <c r="G562" s="1"/>
      <c r="H562" s="1"/>
    </row>
    <row r="563" spans="2:8" x14ac:dyDescent="0.3">
      <c r="B563" s="1"/>
      <c r="C563" s="1"/>
      <c r="D563" s="1"/>
      <c r="E563" s="1"/>
      <c r="F563" s="9"/>
      <c r="G563" s="1"/>
      <c r="H563" s="1"/>
    </row>
    <row r="564" spans="2:8" x14ac:dyDescent="0.3">
      <c r="B564" s="1"/>
      <c r="C564" s="1"/>
      <c r="D564" s="1"/>
      <c r="E564" s="1"/>
      <c r="F564" s="9"/>
      <c r="G564" s="1"/>
      <c r="H564" s="1"/>
    </row>
    <row r="565" spans="2:8" x14ac:dyDescent="0.3">
      <c r="B565" s="1"/>
      <c r="C565" s="1"/>
      <c r="D565" s="1"/>
      <c r="E565" s="1"/>
      <c r="F565" s="9"/>
      <c r="G565" s="1"/>
      <c r="H565" s="1"/>
    </row>
    <row r="566" spans="2:8" x14ac:dyDescent="0.3">
      <c r="B566" s="1"/>
      <c r="C566" s="1"/>
      <c r="D566" s="1"/>
      <c r="E566" s="1"/>
      <c r="F566" s="9"/>
      <c r="G566" s="1"/>
      <c r="H566" s="1"/>
    </row>
    <row r="567" spans="2:8" x14ac:dyDescent="0.3">
      <c r="B567" s="1"/>
      <c r="C567" s="1"/>
      <c r="D567" s="1"/>
      <c r="E567" s="1"/>
      <c r="F567" s="9"/>
      <c r="G567" s="1"/>
      <c r="H567" s="1"/>
    </row>
    <row r="568" spans="2:8" x14ac:dyDescent="0.3">
      <c r="B568" s="1"/>
      <c r="C568" s="1"/>
      <c r="D568" s="1"/>
      <c r="E568" s="1"/>
      <c r="F568" s="9"/>
      <c r="G568" s="1"/>
      <c r="H568" s="1"/>
    </row>
    <row r="569" spans="2:8" x14ac:dyDescent="0.3">
      <c r="B569" s="1"/>
      <c r="C569" s="1"/>
      <c r="D569" s="1"/>
      <c r="E569" s="1"/>
      <c r="F569" s="9"/>
      <c r="G569" s="1"/>
      <c r="H569" s="1"/>
    </row>
    <row r="570" spans="2:8" x14ac:dyDescent="0.3">
      <c r="B570" s="1"/>
      <c r="C570" s="1"/>
      <c r="D570" s="1"/>
      <c r="E570" s="1"/>
      <c r="F570" s="9"/>
      <c r="G570" s="1"/>
      <c r="H570" s="1"/>
    </row>
    <row r="571" spans="2:8" x14ac:dyDescent="0.3">
      <c r="B571" s="1"/>
      <c r="C571" s="1"/>
      <c r="D571" s="1"/>
      <c r="E571" s="1"/>
      <c r="F571" s="9"/>
      <c r="G571" s="1"/>
      <c r="H571" s="1"/>
    </row>
    <row r="572" spans="2:8" x14ac:dyDescent="0.3">
      <c r="B572" s="1"/>
      <c r="C572" s="1"/>
      <c r="D572" s="1"/>
      <c r="E572" s="1"/>
      <c r="F572" s="9"/>
      <c r="G572" s="1"/>
      <c r="H572" s="1"/>
    </row>
    <row r="573" spans="2:8" x14ac:dyDescent="0.3">
      <c r="B573" s="1"/>
      <c r="C573" s="1"/>
      <c r="D573" s="1"/>
      <c r="E573" s="1"/>
      <c r="F573" s="9"/>
      <c r="G573" s="1"/>
      <c r="H573" s="1"/>
    </row>
    <row r="574" spans="2:8" x14ac:dyDescent="0.3">
      <c r="B574" s="1"/>
      <c r="C574" s="1"/>
      <c r="D574" s="1"/>
      <c r="E574" s="1"/>
      <c r="F574" s="9"/>
      <c r="G574" s="1"/>
      <c r="H574" s="1"/>
    </row>
    <row r="575" spans="2:8" x14ac:dyDescent="0.3">
      <c r="B575" s="1"/>
      <c r="C575" s="1"/>
      <c r="D575" s="1"/>
      <c r="E575" s="1"/>
      <c r="F575" s="9"/>
      <c r="G575" s="1"/>
      <c r="H575" s="1"/>
    </row>
    <row r="576" spans="2:8" x14ac:dyDescent="0.3">
      <c r="B576" s="1"/>
      <c r="C576" s="1"/>
      <c r="D576" s="1"/>
      <c r="E576" s="1"/>
      <c r="F576" s="9"/>
      <c r="G576" s="1"/>
      <c r="H576" s="1"/>
    </row>
    <row r="577" spans="2:8" x14ac:dyDescent="0.3">
      <c r="B577" s="1"/>
      <c r="C577" s="1"/>
      <c r="D577" s="1"/>
      <c r="E577" s="1"/>
      <c r="F577" s="9"/>
      <c r="G577" s="1"/>
      <c r="H577" s="1"/>
    </row>
    <row r="578" spans="2:8" x14ac:dyDescent="0.3">
      <c r="B578" s="1"/>
      <c r="C578" s="1"/>
      <c r="D578" s="1"/>
      <c r="E578" s="1"/>
      <c r="F578" s="9"/>
      <c r="G578" s="1"/>
      <c r="H578" s="1"/>
    </row>
    <row r="579" spans="2:8" x14ac:dyDescent="0.3">
      <c r="B579" s="1"/>
      <c r="C579" s="1"/>
      <c r="D579" s="1"/>
      <c r="E579" s="1"/>
      <c r="F579" s="9"/>
      <c r="G579" s="1"/>
      <c r="H579" s="1"/>
    </row>
    <row r="580" spans="2:8" x14ac:dyDescent="0.3">
      <c r="B580" s="1"/>
      <c r="C580" s="1"/>
      <c r="D580" s="1"/>
      <c r="E580" s="1"/>
      <c r="F580" s="9"/>
      <c r="G580" s="1"/>
      <c r="H580" s="1"/>
    </row>
    <row r="581" spans="2:8" x14ac:dyDescent="0.3">
      <c r="B581" s="1"/>
      <c r="C581" s="1"/>
      <c r="D581" s="1"/>
      <c r="E581" s="1"/>
      <c r="F581" s="9"/>
      <c r="G581" s="1"/>
      <c r="H581" s="1"/>
    </row>
    <row r="582" spans="2:8" x14ac:dyDescent="0.3">
      <c r="B582" s="1"/>
      <c r="C582" s="1"/>
      <c r="D582" s="1"/>
      <c r="E582" s="1"/>
      <c r="F582" s="9"/>
      <c r="G582" s="1"/>
      <c r="H582" s="1"/>
    </row>
    <row r="583" spans="2:8" x14ac:dyDescent="0.3">
      <c r="B583" s="1"/>
      <c r="C583" s="1"/>
      <c r="D583" s="1"/>
      <c r="E583" s="1"/>
      <c r="F583" s="9"/>
      <c r="G583" s="1"/>
      <c r="H583" s="1"/>
    </row>
    <row r="584" spans="2:8" x14ac:dyDescent="0.3">
      <c r="B584" s="1"/>
      <c r="C584" s="1"/>
      <c r="D584" s="1"/>
      <c r="E584" s="1"/>
      <c r="F584" s="9"/>
      <c r="G584" s="1"/>
      <c r="H584" s="1"/>
    </row>
    <row r="585" spans="2:8" x14ac:dyDescent="0.3">
      <c r="B585" s="1"/>
      <c r="C585" s="1"/>
      <c r="D585" s="1"/>
      <c r="E585" s="1"/>
      <c r="F585" s="9"/>
      <c r="G585" s="1"/>
      <c r="H585" s="1"/>
    </row>
    <row r="586" spans="2:8" x14ac:dyDescent="0.3">
      <c r="B586" s="1"/>
      <c r="C586" s="1"/>
      <c r="D586" s="1"/>
      <c r="E586" s="1"/>
      <c r="F586" s="9"/>
      <c r="G586" s="1"/>
      <c r="H586" s="1"/>
    </row>
    <row r="587" spans="2:8" x14ac:dyDescent="0.3">
      <c r="B587" s="1"/>
      <c r="C587" s="1"/>
      <c r="D587" s="1"/>
      <c r="E587" s="1"/>
      <c r="F587" s="9"/>
      <c r="G587" s="1"/>
      <c r="H587" s="1"/>
    </row>
    <row r="588" spans="2:8" x14ac:dyDescent="0.3">
      <c r="B588" s="1"/>
      <c r="C588" s="1"/>
      <c r="D588" s="1"/>
      <c r="E588" s="1"/>
      <c r="F588" s="9"/>
      <c r="G588" s="1"/>
      <c r="H588" s="1"/>
    </row>
    <row r="589" spans="2:8" x14ac:dyDescent="0.3">
      <c r="B589" s="1"/>
      <c r="C589" s="1"/>
      <c r="D589" s="1"/>
      <c r="E589" s="1"/>
      <c r="F589" s="9"/>
      <c r="G589" s="1"/>
      <c r="H589" s="1"/>
    </row>
    <row r="590" spans="2:8" x14ac:dyDescent="0.3">
      <c r="B590" s="1"/>
      <c r="C590" s="1"/>
      <c r="D590" s="1"/>
      <c r="E590" s="1"/>
      <c r="F590" s="9"/>
      <c r="G590" s="1"/>
      <c r="H590" s="1"/>
    </row>
    <row r="591" spans="2:8" x14ac:dyDescent="0.3">
      <c r="B591" s="1"/>
      <c r="C591" s="1"/>
      <c r="D591" s="1"/>
      <c r="E591" s="1"/>
      <c r="F591" s="9"/>
      <c r="G591" s="1"/>
      <c r="H591" s="1"/>
    </row>
    <row r="592" spans="2:8" x14ac:dyDescent="0.3">
      <c r="B592" s="1"/>
      <c r="C592" s="1"/>
      <c r="D592" s="1"/>
      <c r="E592" s="1"/>
      <c r="F592" s="9"/>
      <c r="G592" s="1"/>
      <c r="H592" s="1"/>
    </row>
    <row r="593" spans="2:8" x14ac:dyDescent="0.3">
      <c r="B593" s="1"/>
      <c r="C593" s="1"/>
      <c r="D593" s="1"/>
      <c r="E593" s="1"/>
      <c r="F593" s="9"/>
      <c r="G593" s="1"/>
      <c r="H593" s="1"/>
    </row>
    <row r="594" spans="2:8" x14ac:dyDescent="0.3">
      <c r="B594" s="1"/>
      <c r="C594" s="1"/>
      <c r="D594" s="1"/>
      <c r="E594" s="1"/>
      <c r="F594" s="9"/>
      <c r="G594" s="1"/>
      <c r="H594" s="1"/>
    </row>
    <row r="595" spans="2:8" x14ac:dyDescent="0.3">
      <c r="B595" s="1"/>
      <c r="C595" s="1"/>
      <c r="D595" s="1"/>
      <c r="E595" s="1"/>
      <c r="F595" s="9"/>
      <c r="G595" s="1"/>
      <c r="H595" s="1"/>
    </row>
    <row r="596" spans="2:8" x14ac:dyDescent="0.3">
      <c r="B596" s="1"/>
      <c r="C596" s="1"/>
      <c r="D596" s="1"/>
      <c r="E596" s="1"/>
      <c r="F596" s="9"/>
      <c r="G596" s="1"/>
      <c r="H596" s="1"/>
    </row>
    <row r="597" spans="2:8" x14ac:dyDescent="0.3">
      <c r="B597" s="1"/>
      <c r="C597" s="1"/>
      <c r="D597" s="1"/>
      <c r="E597" s="1"/>
      <c r="F597" s="9"/>
      <c r="G597" s="1"/>
      <c r="H597" s="1"/>
    </row>
    <row r="598" spans="2:8" x14ac:dyDescent="0.3">
      <c r="B598" s="1"/>
      <c r="C598" s="1"/>
      <c r="D598" s="1"/>
      <c r="E598" s="1"/>
      <c r="F598" s="9"/>
      <c r="G598" s="1"/>
      <c r="H598" s="1"/>
    </row>
    <row r="599" spans="2:8" x14ac:dyDescent="0.3">
      <c r="B599" s="1"/>
      <c r="C599" s="1"/>
      <c r="D599" s="1"/>
      <c r="E599" s="1"/>
      <c r="F599" s="9"/>
      <c r="G599" s="1"/>
      <c r="H599" s="1"/>
    </row>
    <row r="600" spans="2:8" x14ac:dyDescent="0.3">
      <c r="B600" s="1"/>
      <c r="C600" s="1"/>
      <c r="D600" s="1"/>
      <c r="E600" s="1"/>
      <c r="F600" s="9"/>
      <c r="G600" s="1"/>
      <c r="H600" s="1"/>
    </row>
    <row r="601" spans="2:8" x14ac:dyDescent="0.3">
      <c r="B601" s="1"/>
      <c r="C601" s="1"/>
      <c r="D601" s="1"/>
      <c r="E601" s="1"/>
      <c r="F601" s="9"/>
      <c r="G601" s="1"/>
      <c r="H601" s="1"/>
    </row>
    <row r="602" spans="2:8" x14ac:dyDescent="0.3">
      <c r="B602" s="1"/>
      <c r="C602" s="1"/>
      <c r="D602" s="1"/>
      <c r="E602" s="1"/>
      <c r="F602" s="9"/>
      <c r="G602" s="1"/>
      <c r="H602" s="1"/>
    </row>
    <row r="603" spans="2:8" x14ac:dyDescent="0.3">
      <c r="B603" s="1"/>
      <c r="C603" s="1"/>
      <c r="D603" s="1"/>
      <c r="E603" s="1"/>
      <c r="F603" s="9"/>
      <c r="G603" s="1"/>
      <c r="H603" s="1"/>
    </row>
    <row r="604" spans="2:8" x14ac:dyDescent="0.3">
      <c r="B604" s="1"/>
      <c r="C604" s="1"/>
      <c r="D604" s="1"/>
      <c r="E604" s="1"/>
      <c r="F604" s="9"/>
      <c r="G604" s="1"/>
      <c r="H604" s="1"/>
    </row>
    <row r="605" spans="2:8" x14ac:dyDescent="0.3">
      <c r="B605" s="1"/>
      <c r="C605" s="1"/>
      <c r="D605" s="1"/>
      <c r="E605" s="1"/>
      <c r="F605" s="9"/>
      <c r="G605" s="1"/>
      <c r="H605" s="1"/>
    </row>
    <row r="606" spans="2:8" x14ac:dyDescent="0.3">
      <c r="B606" s="1"/>
      <c r="C606" s="1"/>
      <c r="D606" s="1"/>
      <c r="E606" s="1"/>
      <c r="F606" s="9"/>
      <c r="G606" s="1"/>
      <c r="H606" s="1"/>
    </row>
    <row r="607" spans="2:8" x14ac:dyDescent="0.3">
      <c r="B607" s="1"/>
      <c r="C607" s="1"/>
      <c r="D607" s="1"/>
      <c r="E607" s="1"/>
      <c r="F607" s="9"/>
      <c r="G607" s="1"/>
      <c r="H607" s="1"/>
    </row>
    <row r="608" spans="2:8" x14ac:dyDescent="0.3">
      <c r="B608" s="1"/>
      <c r="C608" s="1"/>
      <c r="D608" s="1"/>
      <c r="E608" s="1"/>
      <c r="F608" s="9"/>
      <c r="G608" s="1"/>
      <c r="H608" s="1"/>
    </row>
    <row r="609" spans="2:8" x14ac:dyDescent="0.3">
      <c r="B609" s="1"/>
      <c r="C609" s="1"/>
      <c r="D609" s="1"/>
      <c r="E609" s="1"/>
      <c r="F609" s="9"/>
      <c r="G609" s="1"/>
      <c r="H609" s="1"/>
    </row>
    <row r="610" spans="2:8" x14ac:dyDescent="0.3">
      <c r="B610" s="1"/>
      <c r="C610" s="1"/>
      <c r="D610" s="1"/>
      <c r="E610" s="1"/>
      <c r="F610" s="9"/>
      <c r="G610" s="1"/>
      <c r="H610" s="1"/>
    </row>
    <row r="611" spans="2:8" x14ac:dyDescent="0.3">
      <c r="B611" s="1"/>
      <c r="C611" s="1"/>
      <c r="D611" s="1"/>
      <c r="E611" s="1"/>
      <c r="F611" s="9"/>
      <c r="G611" s="1"/>
      <c r="H611" s="1"/>
    </row>
    <row r="612" spans="2:8" x14ac:dyDescent="0.3">
      <c r="B612" s="1"/>
      <c r="C612" s="1"/>
      <c r="D612" s="1"/>
      <c r="E612" s="1"/>
      <c r="F612" s="9"/>
      <c r="G612" s="1"/>
      <c r="H612" s="1"/>
    </row>
    <row r="613" spans="2:8" x14ac:dyDescent="0.3">
      <c r="B613" s="1"/>
      <c r="C613" s="1"/>
      <c r="D613" s="1"/>
      <c r="E613" s="1"/>
      <c r="F613" s="9"/>
      <c r="G613" s="1"/>
      <c r="H613" s="1"/>
    </row>
    <row r="614" spans="2:8" x14ac:dyDescent="0.3">
      <c r="B614" s="1"/>
      <c r="C614" s="1"/>
      <c r="D614" s="1"/>
      <c r="E614" s="1"/>
      <c r="F614" s="9"/>
      <c r="G614" s="1"/>
      <c r="H614" s="1"/>
    </row>
    <row r="615" spans="2:8" x14ac:dyDescent="0.3">
      <c r="B615" s="1"/>
      <c r="C615" s="1"/>
      <c r="D615" s="1"/>
      <c r="E615" s="1"/>
      <c r="F615" s="9"/>
      <c r="G615" s="1"/>
      <c r="H615" s="1"/>
    </row>
    <row r="616" spans="2:8" x14ac:dyDescent="0.3">
      <c r="B616" s="1"/>
      <c r="C616" s="1"/>
      <c r="D616" s="1"/>
      <c r="E616" s="1"/>
      <c r="F616" s="9"/>
      <c r="G616" s="1"/>
      <c r="H616" s="1"/>
    </row>
    <row r="617" spans="2:8" x14ac:dyDescent="0.3">
      <c r="B617" s="1"/>
      <c r="C617" s="1"/>
      <c r="D617" s="1"/>
      <c r="E617" s="1"/>
      <c r="F617" s="9"/>
      <c r="G617" s="1"/>
      <c r="H617" s="1"/>
    </row>
    <row r="618" spans="2:8" x14ac:dyDescent="0.3">
      <c r="B618" s="1"/>
      <c r="C618" s="1"/>
      <c r="D618" s="1"/>
      <c r="E618" s="1"/>
      <c r="F618" s="9"/>
      <c r="G618" s="1"/>
      <c r="H618" s="1"/>
    </row>
    <row r="619" spans="2:8" x14ac:dyDescent="0.3">
      <c r="B619" s="1"/>
      <c r="C619" s="1"/>
      <c r="D619" s="1"/>
      <c r="E619" s="1"/>
      <c r="F619" s="9"/>
      <c r="G619" s="1"/>
      <c r="H619" s="1"/>
    </row>
    <row r="620" spans="2:8" x14ac:dyDescent="0.3">
      <c r="B620" s="1"/>
      <c r="C620" s="1"/>
      <c r="D620" s="1"/>
      <c r="E620" s="1"/>
      <c r="F620" s="9"/>
      <c r="G620" s="1"/>
      <c r="H620" s="1"/>
    </row>
    <row r="621" spans="2:8" x14ac:dyDescent="0.3">
      <c r="B621" s="1"/>
      <c r="C621" s="1"/>
      <c r="D621" s="1"/>
      <c r="E621" s="1"/>
      <c r="F621" s="9"/>
      <c r="G621" s="1"/>
      <c r="H621" s="1"/>
    </row>
    <row r="622" spans="2:8" x14ac:dyDescent="0.3">
      <c r="B622" s="1"/>
      <c r="C622" s="1"/>
      <c r="D622" s="1"/>
      <c r="E622" s="1"/>
      <c r="F622" s="9"/>
      <c r="G622" s="1"/>
      <c r="H622" s="1"/>
    </row>
    <row r="623" spans="2:8" x14ac:dyDescent="0.3">
      <c r="B623" s="1"/>
      <c r="C623" s="1"/>
      <c r="D623" s="1"/>
      <c r="E623" s="1"/>
      <c r="F623" s="9"/>
      <c r="G623" s="1"/>
      <c r="H623" s="1"/>
    </row>
    <row r="624" spans="2:8" x14ac:dyDescent="0.3">
      <c r="B624" s="1"/>
      <c r="C624" s="1"/>
      <c r="D624" s="1"/>
      <c r="E624" s="1"/>
      <c r="F624" s="9"/>
      <c r="G624" s="1"/>
      <c r="H624" s="1"/>
    </row>
    <row r="625" spans="2:8" x14ac:dyDescent="0.3">
      <c r="B625" s="1"/>
      <c r="C625" s="1"/>
      <c r="D625" s="1"/>
      <c r="E625" s="1"/>
      <c r="F625" s="9"/>
      <c r="G625" s="1"/>
      <c r="H625" s="1"/>
    </row>
    <row r="626" spans="2:8" x14ac:dyDescent="0.3">
      <c r="B626" s="1"/>
      <c r="C626" s="1"/>
      <c r="D626" s="1"/>
      <c r="E626" s="1"/>
      <c r="F626" s="9"/>
      <c r="G626" s="1"/>
      <c r="H626" s="1"/>
    </row>
    <row r="627" spans="2:8" x14ac:dyDescent="0.3">
      <c r="B627" s="1"/>
      <c r="C627" s="1"/>
      <c r="D627" s="1"/>
      <c r="E627" s="1"/>
      <c r="F627" s="9"/>
      <c r="G627" s="1"/>
      <c r="H627" s="1"/>
    </row>
    <row r="628" spans="2:8" x14ac:dyDescent="0.3">
      <c r="B628" s="1"/>
      <c r="C628" s="1"/>
      <c r="D628" s="1"/>
      <c r="E628" s="1"/>
      <c r="F628" s="9"/>
      <c r="G628" s="1"/>
      <c r="H628" s="1"/>
    </row>
    <row r="629" spans="2:8" x14ac:dyDescent="0.3">
      <c r="B629" s="1"/>
      <c r="C629" s="1"/>
      <c r="D629" s="1"/>
      <c r="E629" s="1"/>
      <c r="F629" s="9"/>
      <c r="G629" s="1"/>
      <c r="H629" s="1"/>
    </row>
    <row r="630" spans="2:8" x14ac:dyDescent="0.3">
      <c r="B630" s="1"/>
      <c r="C630" s="1"/>
      <c r="D630" s="1"/>
      <c r="E630" s="1"/>
      <c r="F630" s="9"/>
      <c r="G630" s="1"/>
      <c r="H630" s="1"/>
    </row>
    <row r="631" spans="2:8" x14ac:dyDescent="0.3">
      <c r="B631" s="1"/>
      <c r="C631" s="1"/>
      <c r="D631" s="1"/>
      <c r="E631" s="1"/>
      <c r="F631" s="9"/>
      <c r="G631" s="1"/>
      <c r="H631" s="1"/>
    </row>
    <row r="632" spans="2:8" x14ac:dyDescent="0.3">
      <c r="B632" s="1"/>
      <c r="C632" s="1"/>
      <c r="D632" s="1"/>
      <c r="E632" s="1"/>
      <c r="F632" s="9"/>
      <c r="G632" s="1"/>
      <c r="H632" s="1"/>
    </row>
    <row r="633" spans="2:8" x14ac:dyDescent="0.3">
      <c r="B633" s="1"/>
      <c r="C633" s="1"/>
      <c r="D633" s="1"/>
      <c r="E633" s="1"/>
      <c r="F633" s="9"/>
      <c r="G633" s="1"/>
      <c r="H633" s="1"/>
    </row>
    <row r="634" spans="2:8" x14ac:dyDescent="0.3">
      <c r="B634" s="1"/>
      <c r="C634" s="1"/>
      <c r="D634" s="1"/>
      <c r="E634" s="1"/>
      <c r="F634" s="9"/>
      <c r="G634" s="1"/>
      <c r="H634" s="1"/>
    </row>
    <row r="635" spans="2:8" x14ac:dyDescent="0.3">
      <c r="B635" s="1"/>
      <c r="C635" s="1"/>
      <c r="D635" s="1"/>
      <c r="E635" s="1"/>
      <c r="F635" s="9"/>
      <c r="G635" s="1"/>
      <c r="H635" s="1"/>
    </row>
    <row r="636" spans="2:8" x14ac:dyDescent="0.3">
      <c r="B636" s="1"/>
      <c r="C636" s="1"/>
      <c r="D636" s="1"/>
      <c r="E636" s="1"/>
      <c r="F636" s="9"/>
      <c r="G636" s="1"/>
      <c r="H636" s="1"/>
    </row>
    <row r="637" spans="2:8" x14ac:dyDescent="0.3">
      <c r="B637" s="1"/>
      <c r="C637" s="1"/>
      <c r="D637" s="1"/>
      <c r="E637" s="1"/>
      <c r="F637" s="9"/>
      <c r="G637" s="1"/>
      <c r="H637" s="1"/>
    </row>
    <row r="638" spans="2:8" x14ac:dyDescent="0.3">
      <c r="B638" s="1"/>
      <c r="C638" s="1"/>
      <c r="D638" s="1"/>
      <c r="E638" s="1"/>
      <c r="F638" s="9"/>
      <c r="G638" s="1"/>
      <c r="H638" s="1"/>
    </row>
    <row r="639" spans="2:8" x14ac:dyDescent="0.3">
      <c r="B639" s="1"/>
      <c r="C639" s="1"/>
      <c r="D639" s="1"/>
      <c r="E639" s="1"/>
      <c r="F639" s="9"/>
      <c r="G639" s="1"/>
      <c r="H639" s="1"/>
    </row>
    <row r="640" spans="2:8" x14ac:dyDescent="0.3">
      <c r="B640" s="1"/>
      <c r="C640" s="1"/>
      <c r="D640" s="1"/>
      <c r="E640" s="1"/>
      <c r="F640" s="9"/>
      <c r="G640" s="1"/>
      <c r="H640" s="1"/>
    </row>
    <row r="641" spans="2:8" x14ac:dyDescent="0.3">
      <c r="B641" s="1"/>
      <c r="C641" s="1"/>
      <c r="D641" s="1"/>
      <c r="E641" s="1"/>
      <c r="F641" s="9"/>
      <c r="G641" s="1"/>
      <c r="H641" s="1"/>
    </row>
    <row r="642" spans="2:8" x14ac:dyDescent="0.3">
      <c r="B642" s="1"/>
      <c r="C642" s="1"/>
      <c r="D642" s="1"/>
      <c r="E642" s="1"/>
      <c r="F642" s="9"/>
      <c r="G642" s="1"/>
      <c r="H642" s="1"/>
    </row>
    <row r="643" spans="2:8" x14ac:dyDescent="0.3">
      <c r="B643" s="1"/>
      <c r="C643" s="1"/>
      <c r="D643" s="1"/>
      <c r="E643" s="1"/>
      <c r="F643" s="9"/>
      <c r="G643" s="1"/>
      <c r="H643" s="1"/>
    </row>
    <row r="644" spans="2:8" x14ac:dyDescent="0.3">
      <c r="B644" s="1"/>
      <c r="C644" s="1"/>
      <c r="D644" s="1"/>
      <c r="E644" s="1"/>
      <c r="F644" s="9"/>
      <c r="G644" s="1"/>
      <c r="H644" s="1"/>
    </row>
    <row r="645" spans="2:8" x14ac:dyDescent="0.3">
      <c r="B645" s="1"/>
      <c r="C645" s="1"/>
      <c r="D645" s="1"/>
      <c r="E645" s="1"/>
      <c r="F645" s="9"/>
      <c r="G645" s="1"/>
      <c r="H645" s="1"/>
    </row>
    <row r="646" spans="2:8" x14ac:dyDescent="0.3">
      <c r="B646" s="1"/>
      <c r="C646" s="1"/>
      <c r="D646" s="1"/>
      <c r="E646" s="1"/>
      <c r="F646" s="9"/>
      <c r="G646" s="1"/>
      <c r="H646" s="1"/>
    </row>
    <row r="647" spans="2:8" x14ac:dyDescent="0.3">
      <c r="B647" s="1"/>
      <c r="C647" s="1"/>
      <c r="D647" s="1"/>
      <c r="E647" s="1"/>
      <c r="F647" s="9"/>
      <c r="G647" s="1"/>
      <c r="H647" s="1"/>
    </row>
    <row r="648" spans="2:8" x14ac:dyDescent="0.3">
      <c r="B648" s="1"/>
      <c r="C648" s="1"/>
      <c r="D648" s="1"/>
      <c r="E648" s="1"/>
      <c r="F648" s="9"/>
      <c r="G648" s="1"/>
      <c r="H648" s="1"/>
    </row>
    <row r="649" spans="2:8" x14ac:dyDescent="0.3">
      <c r="B649" s="1"/>
      <c r="C649" s="1"/>
      <c r="D649" s="1"/>
      <c r="E649" s="1"/>
      <c r="F649" s="9"/>
      <c r="G649" s="1"/>
      <c r="H649" s="1"/>
    </row>
    <row r="650" spans="2:8" x14ac:dyDescent="0.3">
      <c r="B650" s="1"/>
      <c r="C650" s="1"/>
      <c r="D650" s="1"/>
      <c r="E650" s="1"/>
      <c r="F650" s="9"/>
      <c r="G650" s="1"/>
      <c r="H650" s="1"/>
    </row>
    <row r="651" spans="2:8" x14ac:dyDescent="0.3">
      <c r="B651" s="1"/>
      <c r="C651" s="1"/>
      <c r="D651" s="1"/>
      <c r="E651" s="1"/>
      <c r="F651" s="9"/>
      <c r="G651" s="1"/>
      <c r="H651" s="1"/>
    </row>
    <row r="652" spans="2:8" x14ac:dyDescent="0.3">
      <c r="B652" s="1"/>
      <c r="C652" s="1"/>
      <c r="D652" s="1"/>
      <c r="E652" s="1"/>
      <c r="F652" s="9"/>
      <c r="G652" s="1"/>
      <c r="H652" s="1"/>
    </row>
    <row r="653" spans="2:8" x14ac:dyDescent="0.3">
      <c r="B653" s="1"/>
      <c r="C653" s="1"/>
      <c r="D653" s="1"/>
      <c r="E653" s="1"/>
      <c r="F653" s="9"/>
      <c r="G653" s="1"/>
      <c r="H653" s="1"/>
    </row>
    <row r="654" spans="2:8" x14ac:dyDescent="0.3">
      <c r="B654" s="1"/>
      <c r="C654" s="1"/>
      <c r="D654" s="1"/>
      <c r="E654" s="1"/>
      <c r="F654" s="9"/>
      <c r="G654" s="1"/>
      <c r="H654" s="1"/>
    </row>
    <row r="655" spans="2:8" x14ac:dyDescent="0.3">
      <c r="B655" s="1"/>
      <c r="C655" s="1"/>
      <c r="D655" s="1"/>
      <c r="E655" s="1"/>
      <c r="F655" s="9"/>
      <c r="G655" s="1"/>
      <c r="H655" s="1"/>
    </row>
    <row r="656" spans="2:8" x14ac:dyDescent="0.3">
      <c r="B656" s="1"/>
      <c r="C656" s="1"/>
      <c r="D656" s="1"/>
      <c r="E656" s="1"/>
      <c r="F656" s="9"/>
      <c r="G656" s="1"/>
      <c r="H656" s="1"/>
    </row>
    <row r="657" spans="2:8" x14ac:dyDescent="0.3">
      <c r="B657" s="1"/>
      <c r="C657" s="1"/>
      <c r="D657" s="1"/>
      <c r="E657" s="1"/>
      <c r="F657" s="9"/>
      <c r="G657" s="1"/>
      <c r="H657" s="1"/>
    </row>
    <row r="658" spans="2:8" x14ac:dyDescent="0.3">
      <c r="B658" s="1"/>
      <c r="C658" s="1"/>
      <c r="D658" s="1"/>
      <c r="E658" s="1"/>
      <c r="F658" s="9"/>
      <c r="G658" s="1"/>
      <c r="H658" s="1"/>
    </row>
    <row r="659" spans="2:8" x14ac:dyDescent="0.3">
      <c r="B659" s="1"/>
      <c r="C659" s="1"/>
      <c r="D659" s="1"/>
      <c r="E659" s="1"/>
      <c r="F659" s="9"/>
      <c r="G659" s="1"/>
      <c r="H659" s="1"/>
    </row>
    <row r="660" spans="2:8" x14ac:dyDescent="0.3">
      <c r="B660" s="1"/>
      <c r="C660" s="1"/>
      <c r="D660" s="1"/>
      <c r="E660" s="1"/>
      <c r="F660" s="9"/>
      <c r="G660" s="1"/>
      <c r="H660" s="1"/>
    </row>
    <row r="661" spans="2:8" x14ac:dyDescent="0.3">
      <c r="B661" s="1"/>
      <c r="C661" s="1"/>
      <c r="D661" s="1"/>
      <c r="E661" s="1"/>
      <c r="F661" s="9"/>
      <c r="G661" s="1"/>
      <c r="H661" s="1"/>
    </row>
    <row r="662" spans="2:8" x14ac:dyDescent="0.3">
      <c r="B662" s="1"/>
      <c r="C662" s="1"/>
      <c r="D662" s="1"/>
      <c r="E662" s="1"/>
      <c r="F662" s="9"/>
      <c r="G662" s="1"/>
      <c r="H662" s="1"/>
    </row>
    <row r="663" spans="2:8" x14ac:dyDescent="0.3">
      <c r="B663" s="1"/>
      <c r="C663" s="1"/>
      <c r="D663" s="1"/>
      <c r="E663" s="1"/>
      <c r="F663" s="9"/>
      <c r="G663" s="1"/>
      <c r="H663" s="1"/>
    </row>
    <row r="664" spans="2:8" x14ac:dyDescent="0.3">
      <c r="B664" s="1"/>
      <c r="C664" s="1"/>
      <c r="D664" s="1"/>
      <c r="E664" s="1"/>
      <c r="F664" s="9"/>
      <c r="G664" s="1"/>
      <c r="H664" s="1"/>
    </row>
    <row r="665" spans="2:8" x14ac:dyDescent="0.3">
      <c r="B665" s="1"/>
      <c r="C665" s="1"/>
      <c r="D665" s="1"/>
      <c r="E665" s="1"/>
      <c r="F665" s="9"/>
      <c r="G665" s="1"/>
      <c r="H665" s="1"/>
    </row>
    <row r="666" spans="2:8" x14ac:dyDescent="0.3">
      <c r="B666" s="1"/>
      <c r="C666" s="1"/>
      <c r="D666" s="1"/>
      <c r="E666" s="1"/>
      <c r="F666" s="9"/>
      <c r="G666" s="1"/>
      <c r="H666" s="1"/>
    </row>
    <row r="667" spans="2:8" x14ac:dyDescent="0.3">
      <c r="B667" s="1"/>
      <c r="C667" s="1"/>
      <c r="D667" s="1"/>
      <c r="E667" s="1"/>
      <c r="F667" s="9"/>
      <c r="G667" s="1"/>
      <c r="H667" s="1"/>
    </row>
    <row r="668" spans="2:8" x14ac:dyDescent="0.3">
      <c r="B668" s="1"/>
      <c r="C668" s="1"/>
      <c r="D668" s="1"/>
      <c r="E668" s="1"/>
      <c r="F668" s="9"/>
      <c r="G668" s="1"/>
      <c r="H668" s="1"/>
    </row>
    <row r="669" spans="2:8" x14ac:dyDescent="0.3">
      <c r="B669" s="1"/>
      <c r="C669" s="1"/>
      <c r="D669" s="1"/>
      <c r="E669" s="1"/>
      <c r="F669" s="9"/>
      <c r="G669" s="1"/>
      <c r="H669" s="1"/>
    </row>
    <row r="670" spans="2:8" x14ac:dyDescent="0.3">
      <c r="B670" s="1"/>
      <c r="C670" s="1"/>
      <c r="D670" s="1"/>
      <c r="E670" s="1"/>
      <c r="F670" s="9"/>
      <c r="G670" s="1"/>
      <c r="H670" s="1"/>
    </row>
    <row r="671" spans="2:8" x14ac:dyDescent="0.3">
      <c r="B671" s="1"/>
      <c r="C671" s="1"/>
      <c r="D671" s="1"/>
      <c r="E671" s="1"/>
      <c r="F671" s="9"/>
      <c r="G671" s="1"/>
      <c r="H671" s="1"/>
    </row>
    <row r="672" spans="2:8" x14ac:dyDescent="0.3">
      <c r="B672" s="1"/>
      <c r="C672" s="1"/>
      <c r="D672" s="1"/>
      <c r="E672" s="1"/>
      <c r="F672" s="9"/>
      <c r="G672" s="1"/>
      <c r="H672" s="1"/>
    </row>
    <row r="673" spans="2:8" x14ac:dyDescent="0.3">
      <c r="B673" s="1"/>
      <c r="C673" s="1"/>
      <c r="D673" s="1"/>
      <c r="E673" s="1"/>
      <c r="F673" s="9"/>
      <c r="G673" s="1"/>
      <c r="H673" s="1"/>
    </row>
    <row r="674" spans="2:8" x14ac:dyDescent="0.3">
      <c r="B674" s="1"/>
      <c r="C674" s="1"/>
      <c r="D674" s="1"/>
      <c r="E674" s="1"/>
      <c r="F674" s="9"/>
      <c r="G674" s="1"/>
      <c r="H674" s="1"/>
    </row>
    <row r="675" spans="2:8" x14ac:dyDescent="0.3">
      <c r="B675" s="1"/>
      <c r="C675" s="1"/>
      <c r="D675" s="1"/>
      <c r="E675" s="1"/>
      <c r="F675" s="9"/>
      <c r="G675" s="1"/>
      <c r="H675" s="1"/>
    </row>
    <row r="676" spans="2:8" x14ac:dyDescent="0.3">
      <c r="B676" s="1"/>
      <c r="C676" s="1"/>
      <c r="D676" s="1"/>
      <c r="E676" s="1"/>
      <c r="F676" s="9"/>
      <c r="G676" s="1"/>
      <c r="H676" s="1"/>
    </row>
    <row r="677" spans="2:8" x14ac:dyDescent="0.3">
      <c r="B677" s="1"/>
      <c r="C677" s="1"/>
      <c r="D677" s="1"/>
      <c r="E677" s="1"/>
      <c r="F677" s="9"/>
      <c r="G677" s="1"/>
      <c r="H677" s="1"/>
    </row>
    <row r="678" spans="2:8" x14ac:dyDescent="0.3">
      <c r="B678" s="1"/>
      <c r="C678" s="1"/>
      <c r="D678" s="1"/>
      <c r="E678" s="1"/>
      <c r="F678" s="9"/>
      <c r="G678" s="1"/>
      <c r="H678" s="1"/>
    </row>
    <row r="679" spans="2:8" x14ac:dyDescent="0.3">
      <c r="B679" s="1"/>
      <c r="C679" s="1"/>
      <c r="D679" s="1"/>
      <c r="E679" s="1"/>
      <c r="F679" s="9"/>
      <c r="G679" s="1"/>
      <c r="H679" s="1"/>
    </row>
    <row r="680" spans="2:8" x14ac:dyDescent="0.3">
      <c r="B680" s="1"/>
      <c r="C680" s="1"/>
      <c r="D680" s="1"/>
      <c r="E680" s="1"/>
      <c r="F680" s="9"/>
      <c r="G680" s="1"/>
      <c r="H680" s="1"/>
    </row>
    <row r="681" spans="2:8" x14ac:dyDescent="0.3">
      <c r="B681" s="1"/>
      <c r="C681" s="1"/>
      <c r="D681" s="1"/>
      <c r="E681" s="1"/>
      <c r="F681" s="9"/>
      <c r="G681" s="1"/>
      <c r="H681" s="1"/>
    </row>
    <row r="682" spans="2:8" x14ac:dyDescent="0.3">
      <c r="B682" s="1"/>
      <c r="C682" s="1"/>
      <c r="D682" s="1"/>
      <c r="E682" s="1"/>
      <c r="F682" s="9"/>
      <c r="G682" s="1"/>
      <c r="H682" s="1"/>
    </row>
    <row r="683" spans="2:8" x14ac:dyDescent="0.3">
      <c r="B683" s="1"/>
      <c r="C683" s="1"/>
      <c r="D683" s="1"/>
      <c r="E683" s="1"/>
      <c r="F683" s="9"/>
      <c r="G683" s="1"/>
      <c r="H683" s="1"/>
    </row>
    <row r="684" spans="2:8" x14ac:dyDescent="0.3">
      <c r="B684" s="1"/>
      <c r="C684" s="1"/>
      <c r="D684" s="1"/>
      <c r="E684" s="1"/>
      <c r="F684" s="9"/>
      <c r="G684" s="1"/>
      <c r="H684" s="1"/>
    </row>
    <row r="685" spans="2:8" x14ac:dyDescent="0.3">
      <c r="B685" s="1"/>
      <c r="C685" s="1"/>
      <c r="D685" s="1"/>
      <c r="E685" s="1"/>
      <c r="F685" s="9"/>
      <c r="G685" s="1"/>
      <c r="H685" s="1"/>
    </row>
    <row r="686" spans="2:8" x14ac:dyDescent="0.3">
      <c r="B686" s="1"/>
      <c r="C686" s="1"/>
      <c r="D686" s="1"/>
      <c r="E686" s="1"/>
      <c r="F686" s="9"/>
      <c r="G686" s="1"/>
      <c r="H686" s="1"/>
    </row>
    <row r="687" spans="2:8" x14ac:dyDescent="0.3">
      <c r="B687" s="1"/>
      <c r="C687" s="1"/>
      <c r="D687" s="1"/>
      <c r="E687" s="1"/>
      <c r="F687" s="9"/>
      <c r="G687" s="1"/>
      <c r="H687" s="1"/>
    </row>
    <row r="688" spans="2:8" x14ac:dyDescent="0.3">
      <c r="B688" s="1"/>
      <c r="C688" s="1"/>
      <c r="D688" s="1"/>
      <c r="E688" s="1"/>
      <c r="F688" s="9"/>
      <c r="G688" s="1"/>
      <c r="H688" s="1"/>
    </row>
    <row r="689" spans="2:8" x14ac:dyDescent="0.3">
      <c r="B689" s="1"/>
      <c r="C689" s="1"/>
      <c r="D689" s="1"/>
      <c r="E689" s="1"/>
      <c r="F689" s="9"/>
      <c r="G689" s="1"/>
      <c r="H689" s="1"/>
    </row>
    <row r="690" spans="2:8" x14ac:dyDescent="0.3">
      <c r="B690" s="1"/>
      <c r="C690" s="1"/>
      <c r="D690" s="1"/>
      <c r="E690" s="1"/>
      <c r="F690" s="9"/>
      <c r="G690" s="1"/>
      <c r="H690" s="1"/>
    </row>
    <row r="691" spans="2:8" x14ac:dyDescent="0.3">
      <c r="B691" s="1"/>
      <c r="C691" s="1"/>
      <c r="D691" s="1"/>
      <c r="E691" s="1"/>
      <c r="F691" s="9"/>
      <c r="G691" s="1"/>
      <c r="H691" s="1"/>
    </row>
    <row r="692" spans="2:8" x14ac:dyDescent="0.3">
      <c r="B692" s="1"/>
      <c r="C692" s="1"/>
      <c r="D692" s="1"/>
      <c r="E692" s="1"/>
      <c r="F692" s="9"/>
      <c r="G692" s="1"/>
      <c r="H692" s="1"/>
    </row>
    <row r="693" spans="2:8" x14ac:dyDescent="0.3">
      <c r="B693" s="1"/>
      <c r="C693" s="1"/>
      <c r="D693" s="1"/>
      <c r="E693" s="1"/>
      <c r="F693" s="9"/>
      <c r="G693" s="1"/>
      <c r="H693" s="1"/>
    </row>
    <row r="694" spans="2:8" x14ac:dyDescent="0.3">
      <c r="B694" s="1"/>
      <c r="C694" s="1"/>
      <c r="D694" s="1"/>
      <c r="E694" s="1"/>
      <c r="F694" s="9"/>
      <c r="G694" s="1"/>
      <c r="H694" s="1"/>
    </row>
    <row r="695" spans="2:8" x14ac:dyDescent="0.3">
      <c r="B695" s="1"/>
      <c r="C695" s="1"/>
      <c r="D695" s="1"/>
      <c r="E695" s="1"/>
      <c r="F695" s="9"/>
      <c r="G695" s="1"/>
      <c r="H695" s="1"/>
    </row>
    <row r="696" spans="2:8" x14ac:dyDescent="0.3">
      <c r="B696" s="1"/>
      <c r="C696" s="1"/>
      <c r="D696" s="1"/>
      <c r="E696" s="1"/>
      <c r="F696" s="9"/>
      <c r="G696" s="1"/>
      <c r="H696" s="1"/>
    </row>
    <row r="697" spans="2:8" x14ac:dyDescent="0.3">
      <c r="B697" s="1"/>
      <c r="C697" s="1"/>
      <c r="D697" s="1"/>
      <c r="E697" s="1"/>
      <c r="F697" s="9"/>
      <c r="G697" s="1"/>
      <c r="H697" s="1"/>
    </row>
    <row r="698" spans="2:8" x14ac:dyDescent="0.3">
      <c r="B698" s="1"/>
      <c r="C698" s="1"/>
      <c r="D698" s="1"/>
      <c r="E698" s="1"/>
      <c r="F698" s="9"/>
      <c r="G698" s="1"/>
      <c r="H698" s="1"/>
    </row>
    <row r="699" spans="2:8" x14ac:dyDescent="0.3">
      <c r="B699" s="1"/>
      <c r="C699" s="1"/>
      <c r="D699" s="1"/>
      <c r="E699" s="1"/>
      <c r="F699" s="9"/>
      <c r="G699" s="1"/>
      <c r="H699" s="1"/>
    </row>
    <row r="700" spans="2:8" x14ac:dyDescent="0.3">
      <c r="B700" s="1"/>
      <c r="C700" s="1"/>
      <c r="D700" s="1"/>
      <c r="E700" s="1"/>
      <c r="F700" s="9"/>
      <c r="G700" s="1"/>
      <c r="H700" s="1"/>
    </row>
    <row r="701" spans="2:8" x14ac:dyDescent="0.3">
      <c r="B701" s="1"/>
      <c r="C701" s="1"/>
      <c r="D701" s="1"/>
      <c r="E701" s="1"/>
      <c r="F701" s="9"/>
      <c r="G701" s="1"/>
      <c r="H701" s="1"/>
    </row>
    <row r="702" spans="2:8" x14ac:dyDescent="0.3">
      <c r="B702" s="1"/>
      <c r="C702" s="1"/>
      <c r="D702" s="1"/>
      <c r="E702" s="1"/>
      <c r="F702" s="9"/>
      <c r="G702" s="1"/>
      <c r="H702" s="1"/>
    </row>
    <row r="703" spans="2:8" x14ac:dyDescent="0.3">
      <c r="B703" s="1"/>
      <c r="C703" s="1"/>
      <c r="D703" s="1"/>
      <c r="E703" s="1"/>
      <c r="F703" s="9"/>
      <c r="G703" s="1"/>
      <c r="H703" s="1"/>
    </row>
    <row r="704" spans="2:8" x14ac:dyDescent="0.3">
      <c r="B704" s="1"/>
      <c r="C704" s="1"/>
      <c r="D704" s="1"/>
      <c r="E704" s="1"/>
      <c r="F704" s="9"/>
      <c r="G704" s="1"/>
      <c r="H704" s="1"/>
    </row>
    <row r="705" spans="2:8" x14ac:dyDescent="0.3">
      <c r="B705" s="1"/>
      <c r="C705" s="1"/>
      <c r="D705" s="1"/>
      <c r="E705" s="1"/>
      <c r="F705" s="9"/>
      <c r="G705" s="1"/>
      <c r="H705" s="1"/>
    </row>
    <row r="706" spans="2:8" x14ac:dyDescent="0.3">
      <c r="B706" s="1"/>
      <c r="C706" s="1"/>
      <c r="D706" s="1"/>
      <c r="E706" s="1"/>
      <c r="F706" s="9"/>
      <c r="G706" s="1"/>
      <c r="H706" s="1"/>
    </row>
    <row r="707" spans="2:8" x14ac:dyDescent="0.3">
      <c r="B707" s="1"/>
      <c r="C707" s="1"/>
      <c r="D707" s="1"/>
      <c r="E707" s="1"/>
      <c r="F707" s="9"/>
      <c r="G707" s="1"/>
      <c r="H707" s="1"/>
    </row>
    <row r="708" spans="2:8" x14ac:dyDescent="0.3">
      <c r="B708" s="1"/>
      <c r="C708" s="1"/>
      <c r="D708" s="1"/>
      <c r="E708" s="1"/>
      <c r="F708" s="9"/>
      <c r="G708" s="1"/>
      <c r="H708" s="1"/>
    </row>
    <row r="709" spans="2:8" x14ac:dyDescent="0.3">
      <c r="B709" s="1"/>
      <c r="C709" s="1"/>
      <c r="D709" s="1"/>
      <c r="E709" s="1"/>
      <c r="F709" s="9"/>
      <c r="G709" s="1"/>
      <c r="H709" s="1"/>
    </row>
    <row r="710" spans="2:8" x14ac:dyDescent="0.3">
      <c r="B710" s="1"/>
      <c r="C710" s="1"/>
      <c r="D710" s="1"/>
      <c r="E710" s="1"/>
      <c r="F710" s="9"/>
      <c r="G710" s="1"/>
      <c r="H710" s="1"/>
    </row>
    <row r="711" spans="2:8" x14ac:dyDescent="0.3">
      <c r="B711" s="1"/>
      <c r="C711" s="1"/>
      <c r="D711" s="1"/>
      <c r="E711" s="1"/>
      <c r="F711" s="9"/>
      <c r="G711" s="1"/>
      <c r="H711" s="1"/>
    </row>
    <row r="712" spans="2:8" x14ac:dyDescent="0.3">
      <c r="B712" s="1"/>
      <c r="C712" s="1"/>
      <c r="D712" s="1"/>
      <c r="E712" s="1"/>
      <c r="F712" s="9"/>
      <c r="G712" s="1"/>
      <c r="H712" s="1"/>
    </row>
    <row r="713" spans="2:8" x14ac:dyDescent="0.3">
      <c r="B713" s="1"/>
      <c r="C713" s="1"/>
      <c r="D713" s="1"/>
      <c r="E713" s="1"/>
      <c r="F713" s="9"/>
      <c r="G713" s="1"/>
      <c r="H713" s="1"/>
    </row>
    <row r="714" spans="2:8" x14ac:dyDescent="0.3">
      <c r="B714" s="1"/>
      <c r="C714" s="1"/>
      <c r="D714" s="1"/>
      <c r="E714" s="1"/>
      <c r="F714" s="9"/>
      <c r="G714" s="1"/>
      <c r="H714" s="1"/>
    </row>
    <row r="715" spans="2:8" x14ac:dyDescent="0.3">
      <c r="B715" s="1"/>
      <c r="C715" s="1"/>
      <c r="D715" s="1"/>
      <c r="E715" s="1"/>
      <c r="F715" s="9"/>
      <c r="G715" s="1"/>
      <c r="H715" s="1"/>
    </row>
    <row r="716" spans="2:8" x14ac:dyDescent="0.3">
      <c r="B716" s="1"/>
      <c r="C716" s="1"/>
      <c r="D716" s="1"/>
      <c r="E716" s="1"/>
      <c r="F716" s="9"/>
      <c r="G716" s="1"/>
      <c r="H716" s="1"/>
    </row>
    <row r="717" spans="2:8" x14ac:dyDescent="0.3">
      <c r="B717" s="1"/>
      <c r="C717" s="1"/>
      <c r="D717" s="1"/>
      <c r="E717" s="1"/>
      <c r="F717" s="9"/>
      <c r="G717" s="1"/>
      <c r="H717" s="1"/>
    </row>
    <row r="718" spans="2:8" x14ac:dyDescent="0.3">
      <c r="B718" s="1"/>
      <c r="C718" s="1"/>
      <c r="D718" s="1"/>
      <c r="E718" s="1"/>
      <c r="F718" s="9"/>
      <c r="G718" s="1"/>
      <c r="H718" s="1"/>
    </row>
    <row r="719" spans="2:8" x14ac:dyDescent="0.3">
      <c r="B719" s="1"/>
      <c r="C719" s="1"/>
      <c r="D719" s="1"/>
      <c r="E719" s="1"/>
      <c r="F719" s="9"/>
      <c r="G719" s="1"/>
      <c r="H719" s="1"/>
    </row>
    <row r="720" spans="2:8" x14ac:dyDescent="0.3">
      <c r="B720" s="1"/>
      <c r="C720" s="1"/>
      <c r="D720" s="1"/>
      <c r="E720" s="1"/>
      <c r="F720" s="9"/>
      <c r="G720" s="1"/>
      <c r="H720" s="1"/>
    </row>
    <row r="721" spans="2:8" x14ac:dyDescent="0.3">
      <c r="B721" s="1"/>
      <c r="C721" s="1"/>
      <c r="D721" s="1"/>
      <c r="E721" s="1"/>
      <c r="F721" s="9"/>
      <c r="G721" s="1"/>
      <c r="H721" s="1"/>
    </row>
    <row r="722" spans="2:8" x14ac:dyDescent="0.3">
      <c r="B722" s="1"/>
      <c r="C722" s="1"/>
      <c r="D722" s="1"/>
      <c r="E722" s="1"/>
      <c r="F722" s="9"/>
      <c r="G722" s="1"/>
      <c r="H722" s="1"/>
    </row>
    <row r="723" spans="2:8" x14ac:dyDescent="0.3">
      <c r="B723" s="1"/>
      <c r="C723" s="1"/>
      <c r="D723" s="1"/>
      <c r="E723" s="1"/>
      <c r="F723" s="9"/>
      <c r="G723" s="1"/>
      <c r="H723" s="1"/>
    </row>
    <row r="724" spans="2:8" x14ac:dyDescent="0.3">
      <c r="B724" s="1"/>
      <c r="C724" s="1"/>
      <c r="D724" s="1"/>
      <c r="E724" s="1"/>
      <c r="F724" s="9"/>
      <c r="G724" s="1"/>
      <c r="H724" s="1"/>
    </row>
    <row r="725" spans="2:8" x14ac:dyDescent="0.3">
      <c r="B725" s="1"/>
      <c r="C725" s="1"/>
      <c r="D725" s="1"/>
      <c r="E725" s="1"/>
      <c r="F725" s="9"/>
      <c r="G725" s="1"/>
      <c r="H725" s="1"/>
    </row>
    <row r="726" spans="2:8" x14ac:dyDescent="0.3">
      <c r="B726" s="1"/>
      <c r="C726" s="1"/>
      <c r="D726" s="1"/>
      <c r="E726" s="1"/>
      <c r="F726" s="9"/>
      <c r="G726" s="1"/>
      <c r="H726" s="1"/>
    </row>
    <row r="727" spans="2:8" x14ac:dyDescent="0.3">
      <c r="B727" s="1"/>
      <c r="C727" s="1"/>
      <c r="D727" s="1"/>
      <c r="E727" s="1"/>
      <c r="F727" s="9"/>
      <c r="G727" s="1"/>
      <c r="H727" s="1"/>
    </row>
    <row r="728" spans="2:8" x14ac:dyDescent="0.3">
      <c r="B728" s="1"/>
      <c r="C728" s="1"/>
      <c r="D728" s="1"/>
      <c r="E728" s="1"/>
      <c r="F728" s="9"/>
      <c r="G728" s="1"/>
      <c r="H728" s="1"/>
    </row>
    <row r="729" spans="2:8" x14ac:dyDescent="0.3">
      <c r="B729" s="1"/>
      <c r="C729" s="1"/>
      <c r="D729" s="1"/>
      <c r="E729" s="1"/>
      <c r="F729" s="9"/>
      <c r="G729" s="1"/>
      <c r="H729" s="1"/>
    </row>
    <row r="730" spans="2:8" x14ac:dyDescent="0.3">
      <c r="B730" s="1"/>
      <c r="C730" s="1"/>
      <c r="D730" s="1"/>
      <c r="E730" s="1"/>
      <c r="F730" s="9"/>
      <c r="G730" s="1"/>
      <c r="H730" s="1"/>
    </row>
    <row r="731" spans="2:8" x14ac:dyDescent="0.3">
      <c r="B731" s="1"/>
      <c r="C731" s="1"/>
      <c r="D731" s="1"/>
      <c r="E731" s="1"/>
      <c r="F731" s="9"/>
      <c r="G731" s="1"/>
      <c r="H731" s="1"/>
    </row>
    <row r="732" spans="2:8" x14ac:dyDescent="0.3">
      <c r="B732" s="1"/>
      <c r="C732" s="1"/>
      <c r="D732" s="1"/>
      <c r="E732" s="1"/>
      <c r="F732" s="9"/>
      <c r="G732" s="1"/>
      <c r="H732" s="1"/>
    </row>
    <row r="733" spans="2:8" x14ac:dyDescent="0.3">
      <c r="B733" s="1"/>
      <c r="C733" s="1"/>
      <c r="D733" s="1"/>
      <c r="E733" s="1"/>
      <c r="F733" s="9"/>
      <c r="G733" s="1"/>
      <c r="H733" s="1"/>
    </row>
    <row r="734" spans="2:8" x14ac:dyDescent="0.3">
      <c r="B734" s="1"/>
      <c r="C734" s="1"/>
      <c r="D734" s="1"/>
      <c r="E734" s="1"/>
      <c r="F734" s="9"/>
      <c r="G734" s="1"/>
      <c r="H734" s="1"/>
    </row>
    <row r="735" spans="2:8" x14ac:dyDescent="0.3">
      <c r="B735" s="1"/>
      <c r="C735" s="1"/>
      <c r="D735" s="1"/>
      <c r="E735" s="1"/>
      <c r="F735" s="9"/>
      <c r="G735" s="1"/>
      <c r="H735" s="1"/>
    </row>
    <row r="736" spans="2:8" x14ac:dyDescent="0.3">
      <c r="B736" s="1"/>
      <c r="C736" s="1"/>
      <c r="D736" s="1"/>
      <c r="E736" s="1"/>
      <c r="F736" s="9"/>
      <c r="G736" s="1"/>
      <c r="H736" s="1"/>
    </row>
    <row r="737" spans="2:8" x14ac:dyDescent="0.3">
      <c r="B737" s="1"/>
      <c r="C737" s="1"/>
      <c r="D737" s="1"/>
      <c r="E737" s="1"/>
      <c r="F737" s="9"/>
      <c r="G737" s="1"/>
      <c r="H737" s="1"/>
    </row>
    <row r="738" spans="2:8" x14ac:dyDescent="0.3">
      <c r="B738" s="1"/>
      <c r="C738" s="1"/>
      <c r="D738" s="1"/>
      <c r="E738" s="1"/>
      <c r="F738" s="9"/>
      <c r="G738" s="1"/>
      <c r="H738" s="1"/>
    </row>
    <row r="739" spans="2:8" x14ac:dyDescent="0.3">
      <c r="B739" s="1"/>
      <c r="C739" s="1"/>
      <c r="D739" s="1"/>
      <c r="E739" s="1"/>
      <c r="F739" s="9"/>
      <c r="G739" s="1"/>
      <c r="H739" s="1"/>
    </row>
    <row r="740" spans="2:8" x14ac:dyDescent="0.3">
      <c r="B740" s="1"/>
      <c r="C740" s="1"/>
      <c r="D740" s="1"/>
      <c r="E740" s="1"/>
      <c r="F740" s="9"/>
      <c r="G740" s="1"/>
      <c r="H740" s="1"/>
    </row>
    <row r="741" spans="2:8" x14ac:dyDescent="0.3">
      <c r="B741" s="1"/>
      <c r="C741" s="1"/>
      <c r="D741" s="1"/>
      <c r="E741" s="1"/>
      <c r="F741" s="9"/>
      <c r="G741" s="1"/>
      <c r="H741" s="1"/>
    </row>
    <row r="742" spans="2:8" x14ac:dyDescent="0.3">
      <c r="B742" s="1"/>
      <c r="C742" s="1"/>
      <c r="D742" s="1"/>
      <c r="E742" s="1"/>
      <c r="F742" s="9"/>
      <c r="G742" s="1"/>
      <c r="H742" s="1"/>
    </row>
    <row r="743" spans="2:8" x14ac:dyDescent="0.3">
      <c r="B743" s="1"/>
      <c r="C743" s="1"/>
      <c r="D743" s="1"/>
      <c r="E743" s="1"/>
      <c r="F743" s="9"/>
      <c r="G743" s="1"/>
      <c r="H743" s="1"/>
    </row>
    <row r="744" spans="2:8" x14ac:dyDescent="0.3">
      <c r="B744" s="1"/>
      <c r="C744" s="1"/>
      <c r="D744" s="1"/>
      <c r="E744" s="1"/>
      <c r="F744" s="9"/>
      <c r="G744" s="1"/>
      <c r="H744" s="1"/>
    </row>
    <row r="745" spans="2:8" x14ac:dyDescent="0.3">
      <c r="B745" s="1"/>
      <c r="C745" s="1"/>
      <c r="D745" s="1"/>
      <c r="E745" s="1"/>
      <c r="F745" s="9"/>
      <c r="G745" s="1"/>
      <c r="H745" s="1"/>
    </row>
    <row r="746" spans="2:8" x14ac:dyDescent="0.3">
      <c r="B746" s="1"/>
      <c r="C746" s="1"/>
      <c r="D746" s="1"/>
      <c r="E746" s="1"/>
      <c r="F746" s="9"/>
      <c r="G746" s="1"/>
      <c r="H746" s="1"/>
    </row>
    <row r="747" spans="2:8" x14ac:dyDescent="0.3">
      <c r="B747" s="1"/>
      <c r="C747" s="1"/>
      <c r="D747" s="1"/>
      <c r="E747" s="1"/>
      <c r="F747" s="9"/>
      <c r="G747" s="1"/>
      <c r="H747" s="1"/>
    </row>
    <row r="748" spans="2:8" x14ac:dyDescent="0.3">
      <c r="B748" s="1"/>
      <c r="C748" s="1"/>
      <c r="D748" s="1"/>
      <c r="E748" s="1"/>
      <c r="F748" s="9"/>
      <c r="G748" s="1"/>
      <c r="H748" s="1"/>
    </row>
    <row r="749" spans="2:8" x14ac:dyDescent="0.3">
      <c r="B749" s="1"/>
      <c r="C749" s="1"/>
      <c r="D749" s="1"/>
      <c r="E749" s="1"/>
      <c r="F749" s="9"/>
      <c r="G749" s="1"/>
      <c r="H749" s="1"/>
    </row>
    <row r="750" spans="2:8" x14ac:dyDescent="0.3">
      <c r="B750" s="1"/>
      <c r="C750" s="1"/>
      <c r="D750" s="1"/>
      <c r="E750" s="1"/>
      <c r="F750" s="9"/>
      <c r="G750" s="1"/>
      <c r="H750" s="1"/>
    </row>
    <row r="751" spans="2:8" x14ac:dyDescent="0.3">
      <c r="B751" s="1"/>
      <c r="C751" s="1"/>
      <c r="D751" s="1"/>
      <c r="E751" s="1"/>
      <c r="F751" s="9"/>
      <c r="G751" s="1"/>
      <c r="H751" s="1"/>
    </row>
    <row r="752" spans="2:8" x14ac:dyDescent="0.3">
      <c r="B752" s="1"/>
      <c r="C752" s="1"/>
      <c r="D752" s="1"/>
      <c r="E752" s="1"/>
      <c r="F752" s="9"/>
      <c r="G752" s="1"/>
      <c r="H752" s="1"/>
    </row>
    <row r="753" spans="2:8" x14ac:dyDescent="0.3">
      <c r="B753" s="1"/>
      <c r="C753" s="1"/>
      <c r="D753" s="1"/>
      <c r="E753" s="1"/>
      <c r="F753" s="9"/>
      <c r="G753" s="1"/>
      <c r="H753" s="1"/>
    </row>
    <row r="754" spans="2:8" x14ac:dyDescent="0.3">
      <c r="B754" s="1"/>
      <c r="C754" s="1"/>
      <c r="D754" s="1"/>
      <c r="E754" s="1"/>
      <c r="F754" s="9"/>
      <c r="G754" s="1"/>
      <c r="H754" s="1"/>
    </row>
    <row r="755" spans="2:8" x14ac:dyDescent="0.3">
      <c r="B755" s="1"/>
      <c r="C755" s="1"/>
      <c r="D755" s="1"/>
      <c r="E755" s="1"/>
      <c r="F755" s="9"/>
      <c r="G755" s="1"/>
      <c r="H755" s="1"/>
    </row>
    <row r="756" spans="2:8" x14ac:dyDescent="0.3">
      <c r="B756" s="1"/>
      <c r="C756" s="1"/>
      <c r="D756" s="1"/>
      <c r="E756" s="1"/>
      <c r="F756" s="9"/>
      <c r="G756" s="1"/>
      <c r="H756" s="1"/>
    </row>
    <row r="757" spans="2:8" x14ac:dyDescent="0.3">
      <c r="B757" s="1"/>
      <c r="C757" s="1"/>
      <c r="D757" s="1"/>
      <c r="E757" s="1"/>
      <c r="F757" s="9"/>
      <c r="G757" s="1"/>
      <c r="H757" s="1"/>
    </row>
    <row r="758" spans="2:8" x14ac:dyDescent="0.3">
      <c r="B758" s="1"/>
      <c r="C758" s="1"/>
      <c r="D758" s="1"/>
      <c r="E758" s="1"/>
      <c r="F758" s="9"/>
      <c r="G758" s="1"/>
      <c r="H758" s="1"/>
    </row>
    <row r="759" spans="2:8" x14ac:dyDescent="0.3">
      <c r="B759" s="1"/>
      <c r="C759" s="1"/>
      <c r="D759" s="1"/>
      <c r="E759" s="1"/>
      <c r="F759" s="9"/>
      <c r="G759" s="1"/>
      <c r="H759" s="1"/>
    </row>
    <row r="760" spans="2:8" x14ac:dyDescent="0.3">
      <c r="B760" s="1"/>
      <c r="C760" s="1"/>
      <c r="D760" s="1"/>
      <c r="E760" s="1"/>
      <c r="F760" s="9"/>
      <c r="G760" s="1"/>
      <c r="H760" s="1"/>
    </row>
    <row r="761" spans="2:8" x14ac:dyDescent="0.3">
      <c r="B761" s="1"/>
      <c r="C761" s="1"/>
      <c r="D761" s="1"/>
      <c r="E761" s="1"/>
      <c r="F761" s="9"/>
      <c r="G761" s="1"/>
      <c r="H761" s="1"/>
    </row>
    <row r="762" spans="2:8" x14ac:dyDescent="0.3">
      <c r="B762" s="1"/>
      <c r="C762" s="1"/>
      <c r="D762" s="1"/>
      <c r="E762" s="1"/>
      <c r="F762" s="9"/>
      <c r="G762" s="1"/>
      <c r="H762" s="1"/>
    </row>
    <row r="763" spans="2:8" x14ac:dyDescent="0.3">
      <c r="B763" s="1"/>
      <c r="C763" s="1"/>
      <c r="D763" s="1"/>
      <c r="E763" s="1"/>
      <c r="F763" s="9"/>
      <c r="G763" s="1"/>
      <c r="H763" s="1"/>
    </row>
    <row r="764" spans="2:8" x14ac:dyDescent="0.3">
      <c r="B764" s="1"/>
      <c r="C764" s="1"/>
      <c r="D764" s="1"/>
      <c r="E764" s="1"/>
      <c r="F764" s="9"/>
      <c r="G764" s="1"/>
      <c r="H764" s="1"/>
    </row>
    <row r="765" spans="2:8" x14ac:dyDescent="0.3">
      <c r="B765" s="1"/>
      <c r="C765" s="1"/>
      <c r="D765" s="1"/>
      <c r="E765" s="1"/>
      <c r="F765" s="9"/>
      <c r="G765" s="1"/>
      <c r="H765" s="1"/>
    </row>
    <row r="766" spans="2:8" x14ac:dyDescent="0.3">
      <c r="B766" s="1"/>
      <c r="C766" s="1"/>
      <c r="D766" s="1"/>
      <c r="E766" s="1"/>
      <c r="F766" s="9"/>
      <c r="G766" s="1"/>
      <c r="H766" s="1"/>
    </row>
    <row r="767" spans="2:8" x14ac:dyDescent="0.3">
      <c r="B767" s="1"/>
      <c r="C767" s="1"/>
      <c r="D767" s="1"/>
      <c r="E767" s="1"/>
      <c r="F767" s="9"/>
      <c r="G767" s="1"/>
      <c r="H767" s="1"/>
    </row>
    <row r="768" spans="2:8" x14ac:dyDescent="0.3">
      <c r="B768" s="1"/>
      <c r="C768" s="1"/>
      <c r="D768" s="1"/>
      <c r="E768" s="1"/>
      <c r="F768" s="9"/>
      <c r="G768" s="1"/>
      <c r="H768" s="1"/>
    </row>
    <row r="769" spans="2:8" x14ac:dyDescent="0.3">
      <c r="B769" s="1"/>
      <c r="C769" s="1"/>
      <c r="D769" s="1"/>
      <c r="E769" s="1"/>
      <c r="F769" s="9"/>
      <c r="G769" s="1"/>
      <c r="H769" s="1"/>
    </row>
    <row r="770" spans="2:8" x14ac:dyDescent="0.3">
      <c r="B770" s="1"/>
      <c r="C770" s="1"/>
      <c r="D770" s="1"/>
      <c r="E770" s="1"/>
      <c r="F770" s="9"/>
      <c r="G770" s="1"/>
      <c r="H770" s="1"/>
    </row>
    <row r="771" spans="2:8" x14ac:dyDescent="0.3">
      <c r="B771" s="1"/>
      <c r="C771" s="1"/>
      <c r="D771" s="1"/>
      <c r="E771" s="1"/>
      <c r="F771" s="9"/>
      <c r="G771" s="1"/>
      <c r="H771" s="1"/>
    </row>
    <row r="772" spans="2:8" x14ac:dyDescent="0.3">
      <c r="B772" s="1"/>
      <c r="C772" s="1"/>
      <c r="D772" s="1"/>
      <c r="E772" s="1"/>
      <c r="F772" s="9"/>
      <c r="G772" s="1"/>
      <c r="H772" s="1"/>
    </row>
    <row r="773" spans="2:8" x14ac:dyDescent="0.3">
      <c r="B773" s="1"/>
      <c r="C773" s="1"/>
      <c r="D773" s="1"/>
      <c r="E773" s="1"/>
      <c r="F773" s="9"/>
      <c r="G773" s="1"/>
      <c r="H773" s="1"/>
    </row>
    <row r="774" spans="2:8" x14ac:dyDescent="0.3">
      <c r="B774" s="1"/>
      <c r="C774" s="1"/>
      <c r="D774" s="1"/>
      <c r="E774" s="1"/>
      <c r="F774" s="9"/>
      <c r="G774" s="1"/>
      <c r="H774" s="1"/>
    </row>
    <row r="775" spans="2:8" x14ac:dyDescent="0.3">
      <c r="B775" s="1"/>
      <c r="C775" s="1"/>
      <c r="D775" s="1"/>
      <c r="E775" s="1"/>
      <c r="F775" s="9"/>
      <c r="G775" s="1"/>
      <c r="H775" s="1"/>
    </row>
    <row r="776" spans="2:8" x14ac:dyDescent="0.3">
      <c r="B776" s="1"/>
      <c r="C776" s="1"/>
      <c r="D776" s="1"/>
      <c r="E776" s="1"/>
      <c r="F776" s="9"/>
      <c r="G776" s="1"/>
      <c r="H776" s="1"/>
    </row>
    <row r="777" spans="2:8" x14ac:dyDescent="0.3">
      <c r="B777" s="1"/>
      <c r="C777" s="1"/>
      <c r="D777" s="1"/>
      <c r="E777" s="1"/>
      <c r="F777" s="9"/>
      <c r="G777" s="1"/>
      <c r="H777" s="1"/>
    </row>
    <row r="778" spans="2:8" x14ac:dyDescent="0.3">
      <c r="B778" s="1"/>
      <c r="C778" s="1"/>
      <c r="D778" s="1"/>
      <c r="E778" s="1"/>
      <c r="F778" s="9"/>
      <c r="G778" s="1"/>
      <c r="H778" s="1"/>
    </row>
    <row r="779" spans="2:8" x14ac:dyDescent="0.3">
      <c r="B779" s="1"/>
      <c r="C779" s="1"/>
      <c r="D779" s="1"/>
      <c r="E779" s="1"/>
      <c r="F779" s="9"/>
      <c r="G779" s="1"/>
      <c r="H779" s="1"/>
    </row>
    <row r="780" spans="2:8" x14ac:dyDescent="0.3">
      <c r="B780" s="1"/>
      <c r="C780" s="1"/>
      <c r="D780" s="1"/>
      <c r="E780" s="1"/>
      <c r="F780" s="9"/>
      <c r="G780" s="1"/>
      <c r="H780" s="1"/>
    </row>
    <row r="781" spans="2:8" x14ac:dyDescent="0.3">
      <c r="B781" s="1"/>
      <c r="C781" s="1"/>
      <c r="D781" s="1"/>
      <c r="E781" s="1"/>
      <c r="F781" s="9"/>
      <c r="G781" s="1"/>
      <c r="H781" s="1"/>
    </row>
    <row r="782" spans="2:8" x14ac:dyDescent="0.3">
      <c r="B782" s="1"/>
      <c r="C782" s="1"/>
      <c r="D782" s="1"/>
      <c r="E782" s="1"/>
      <c r="F782" s="9"/>
      <c r="G782" s="1"/>
      <c r="H782" s="1"/>
    </row>
    <row r="783" spans="2:8" x14ac:dyDescent="0.3">
      <c r="B783" s="1"/>
      <c r="C783" s="1"/>
      <c r="D783" s="1"/>
      <c r="E783" s="1"/>
      <c r="F783" s="9"/>
      <c r="G783" s="1"/>
      <c r="H783" s="1"/>
    </row>
    <row r="784" spans="2:8" x14ac:dyDescent="0.3">
      <c r="B784" s="1"/>
      <c r="C784" s="1"/>
      <c r="D784" s="1"/>
      <c r="E784" s="1"/>
      <c r="F784" s="9"/>
      <c r="G784" s="1"/>
      <c r="H784" s="1"/>
    </row>
    <row r="785" spans="2:8" x14ac:dyDescent="0.3">
      <c r="B785" s="1"/>
      <c r="C785" s="1"/>
      <c r="D785" s="1"/>
      <c r="E785" s="1"/>
      <c r="F785" s="9"/>
      <c r="G785" s="1"/>
      <c r="H785" s="1"/>
    </row>
    <row r="786" spans="2:8" x14ac:dyDescent="0.3">
      <c r="B786" s="1"/>
      <c r="C786" s="1"/>
      <c r="D786" s="1"/>
      <c r="E786" s="1"/>
      <c r="F786" s="9"/>
      <c r="G786" s="1"/>
      <c r="H786" s="1"/>
    </row>
    <row r="787" spans="2:8" x14ac:dyDescent="0.3">
      <c r="B787" s="1"/>
      <c r="C787" s="1"/>
      <c r="D787" s="1"/>
      <c r="E787" s="1"/>
      <c r="F787" s="9"/>
      <c r="G787" s="1"/>
      <c r="H787" s="1"/>
    </row>
    <row r="788" spans="2:8" x14ac:dyDescent="0.3">
      <c r="B788" s="1"/>
      <c r="C788" s="1"/>
      <c r="D788" s="1"/>
      <c r="E788" s="1"/>
      <c r="F788" s="9"/>
      <c r="G788" s="1"/>
      <c r="H788" s="1"/>
    </row>
    <row r="789" spans="2:8" x14ac:dyDescent="0.3">
      <c r="B789" s="1"/>
      <c r="C789" s="1"/>
      <c r="D789" s="1"/>
      <c r="E789" s="1"/>
      <c r="F789" s="9"/>
      <c r="G789" s="1"/>
      <c r="H789" s="1"/>
    </row>
    <row r="790" spans="2:8" x14ac:dyDescent="0.3">
      <c r="B790" s="1"/>
      <c r="C790" s="1"/>
      <c r="D790" s="1"/>
      <c r="E790" s="1"/>
      <c r="F790" s="9"/>
      <c r="G790" s="1"/>
      <c r="H790" s="1"/>
    </row>
    <row r="791" spans="2:8" x14ac:dyDescent="0.3">
      <c r="B791" s="1"/>
      <c r="C791" s="1"/>
      <c r="D791" s="1"/>
      <c r="E791" s="1"/>
      <c r="F791" s="9"/>
      <c r="G791" s="1"/>
      <c r="H791" s="1"/>
    </row>
    <row r="792" spans="2:8" x14ac:dyDescent="0.3">
      <c r="B792" s="1"/>
      <c r="C792" s="1"/>
      <c r="D792" s="1"/>
      <c r="E792" s="1"/>
      <c r="F792" s="9"/>
      <c r="G792" s="1"/>
      <c r="H792" s="1"/>
    </row>
    <row r="793" spans="2:8" x14ac:dyDescent="0.3">
      <c r="B793" s="1"/>
      <c r="C793" s="1"/>
      <c r="D793" s="1"/>
      <c r="E793" s="1"/>
      <c r="F793" s="9"/>
      <c r="G793" s="1"/>
      <c r="H793" s="1"/>
    </row>
    <row r="794" spans="2:8" x14ac:dyDescent="0.3">
      <c r="B794" s="1"/>
      <c r="C794" s="1"/>
      <c r="D794" s="1"/>
      <c r="E794" s="1"/>
      <c r="F794" s="9"/>
      <c r="G794" s="1"/>
      <c r="H794" s="1"/>
    </row>
    <row r="795" spans="2:8" x14ac:dyDescent="0.3">
      <c r="B795" s="1"/>
      <c r="C795" s="1"/>
      <c r="D795" s="1"/>
      <c r="E795" s="1"/>
      <c r="F795" s="9"/>
      <c r="G795" s="1"/>
      <c r="H795" s="1"/>
    </row>
    <row r="796" spans="2:8" x14ac:dyDescent="0.3">
      <c r="B796" s="1"/>
      <c r="C796" s="1"/>
      <c r="D796" s="1"/>
      <c r="E796" s="1"/>
      <c r="F796" s="9"/>
      <c r="G796" s="1"/>
      <c r="H796" s="1"/>
    </row>
    <row r="797" spans="2:8" x14ac:dyDescent="0.3">
      <c r="B797" s="1"/>
      <c r="C797" s="1"/>
      <c r="D797" s="1"/>
      <c r="E797" s="1"/>
      <c r="F797" s="9"/>
      <c r="G797" s="1"/>
      <c r="H797" s="1"/>
    </row>
    <row r="798" spans="2:8" x14ac:dyDescent="0.3">
      <c r="B798" s="1"/>
      <c r="C798" s="1"/>
      <c r="D798" s="1"/>
      <c r="E798" s="1"/>
      <c r="F798" s="9"/>
      <c r="G798" s="1"/>
      <c r="H798" s="1"/>
    </row>
    <row r="799" spans="2:8" x14ac:dyDescent="0.3">
      <c r="B799" s="1"/>
      <c r="C799" s="1"/>
      <c r="D799" s="1"/>
      <c r="E799" s="1"/>
      <c r="F799" s="9"/>
      <c r="G799" s="1"/>
      <c r="H799" s="1"/>
    </row>
    <row r="800" spans="2:8" x14ac:dyDescent="0.3">
      <c r="B800" s="1"/>
      <c r="C800" s="1"/>
      <c r="D800" s="1"/>
      <c r="E800" s="1"/>
      <c r="F800" s="9"/>
      <c r="G800" s="1"/>
      <c r="H800" s="1"/>
    </row>
    <row r="801" spans="2:8" x14ac:dyDescent="0.3">
      <c r="B801" s="1"/>
      <c r="C801" s="1"/>
      <c r="D801" s="1"/>
      <c r="E801" s="1"/>
      <c r="F801" s="9"/>
      <c r="G801" s="1"/>
      <c r="H801" s="1"/>
    </row>
    <row r="802" spans="2:8" x14ac:dyDescent="0.3">
      <c r="B802" s="1"/>
      <c r="C802" s="1"/>
      <c r="D802" s="1"/>
      <c r="E802" s="1"/>
      <c r="F802" s="9"/>
      <c r="G802" s="1"/>
      <c r="H802" s="1"/>
    </row>
    <row r="803" spans="2:8" x14ac:dyDescent="0.3">
      <c r="B803" s="1"/>
      <c r="C803" s="1"/>
      <c r="D803" s="1"/>
      <c r="E803" s="1"/>
      <c r="F803" s="9"/>
      <c r="G803" s="1"/>
      <c r="H803" s="1"/>
    </row>
    <row r="804" spans="2:8" x14ac:dyDescent="0.3">
      <c r="B804" s="1"/>
      <c r="C804" s="1"/>
      <c r="D804" s="1"/>
      <c r="E804" s="1"/>
      <c r="F804" s="9"/>
      <c r="G804" s="1"/>
      <c r="H804" s="1"/>
    </row>
    <row r="805" spans="2:8" x14ac:dyDescent="0.3">
      <c r="B805" s="1"/>
      <c r="C805" s="1"/>
      <c r="D805" s="1"/>
      <c r="E805" s="1"/>
      <c r="F805" s="9"/>
      <c r="G805" s="1"/>
      <c r="H805" s="1"/>
    </row>
    <row r="806" spans="2:8" x14ac:dyDescent="0.3">
      <c r="B806" s="1"/>
      <c r="C806" s="1"/>
      <c r="D806" s="1"/>
      <c r="E806" s="1"/>
      <c r="F806" s="9"/>
      <c r="G806" s="1"/>
      <c r="H806" s="1"/>
    </row>
    <row r="807" spans="2:8" x14ac:dyDescent="0.3">
      <c r="B807" s="1"/>
      <c r="C807" s="1"/>
      <c r="D807" s="1"/>
      <c r="E807" s="1"/>
      <c r="F807" s="9"/>
      <c r="G807" s="1"/>
      <c r="H807" s="1"/>
    </row>
    <row r="808" spans="2:8" x14ac:dyDescent="0.3">
      <c r="B808" s="1"/>
      <c r="C808" s="1"/>
      <c r="D808" s="1"/>
      <c r="E808" s="1"/>
      <c r="F808" s="9"/>
      <c r="G808" s="1"/>
      <c r="H808" s="1"/>
    </row>
    <row r="809" spans="2:8" x14ac:dyDescent="0.3">
      <c r="B809" s="1"/>
      <c r="C809" s="1"/>
      <c r="D809" s="1"/>
      <c r="E809" s="1"/>
      <c r="F809" s="9"/>
      <c r="G809" s="1"/>
      <c r="H809" s="1"/>
    </row>
    <row r="810" spans="2:8" x14ac:dyDescent="0.3">
      <c r="B810" s="1"/>
      <c r="C810" s="1"/>
      <c r="D810" s="1"/>
      <c r="E810" s="1"/>
      <c r="F810" s="9"/>
      <c r="G810" s="1"/>
      <c r="H810" s="1"/>
    </row>
    <row r="811" spans="2:8" x14ac:dyDescent="0.3">
      <c r="B811" s="1"/>
      <c r="C811" s="1"/>
      <c r="D811" s="1"/>
      <c r="E811" s="1"/>
      <c r="F811" s="9"/>
      <c r="G811" s="1"/>
      <c r="H811" s="1"/>
    </row>
    <row r="812" spans="2:8" x14ac:dyDescent="0.3">
      <c r="B812" s="1"/>
      <c r="C812" s="1"/>
      <c r="D812" s="1"/>
      <c r="E812" s="1"/>
      <c r="F812" s="9"/>
      <c r="G812" s="1"/>
      <c r="H812" s="1"/>
    </row>
    <row r="813" spans="2:8" x14ac:dyDescent="0.3">
      <c r="B813" s="1"/>
      <c r="C813" s="1"/>
      <c r="D813" s="1"/>
      <c r="E813" s="1"/>
      <c r="F813" s="9"/>
      <c r="G813" s="1"/>
      <c r="H813" s="1"/>
    </row>
    <row r="814" spans="2:8" x14ac:dyDescent="0.3">
      <c r="B814" s="1"/>
      <c r="C814" s="1"/>
      <c r="D814" s="1"/>
      <c r="E814" s="1"/>
      <c r="F814" s="9"/>
      <c r="G814" s="1"/>
      <c r="H814" s="1"/>
    </row>
    <row r="815" spans="2:8" x14ac:dyDescent="0.3">
      <c r="B815" s="1"/>
      <c r="C815" s="1"/>
      <c r="D815" s="1"/>
      <c r="E815" s="1"/>
      <c r="F815" s="9"/>
      <c r="G815" s="1"/>
      <c r="H815" s="1"/>
    </row>
    <row r="816" spans="2:8" x14ac:dyDescent="0.3">
      <c r="B816" s="1"/>
      <c r="C816" s="1"/>
      <c r="D816" s="1"/>
      <c r="E816" s="1"/>
      <c r="F816" s="9"/>
      <c r="G816" s="1"/>
      <c r="H816" s="1"/>
    </row>
    <row r="817" spans="2:8" x14ac:dyDescent="0.3">
      <c r="B817" s="1"/>
      <c r="C817" s="1"/>
      <c r="D817" s="1"/>
      <c r="E817" s="1"/>
      <c r="F817" s="9"/>
      <c r="G817" s="1"/>
      <c r="H817" s="1"/>
    </row>
    <row r="818" spans="2:8" x14ac:dyDescent="0.3">
      <c r="B818" s="1"/>
      <c r="C818" s="1"/>
      <c r="D818" s="1"/>
      <c r="E818" s="1"/>
      <c r="F818" s="9"/>
      <c r="G818" s="1"/>
      <c r="H818" s="1"/>
    </row>
    <row r="819" spans="2:8" x14ac:dyDescent="0.3">
      <c r="B819" s="1"/>
      <c r="C819" s="1"/>
      <c r="D819" s="1"/>
      <c r="E819" s="1"/>
      <c r="F819" s="9"/>
      <c r="G819" s="1"/>
      <c r="H819" s="1"/>
    </row>
    <row r="820" spans="2:8" x14ac:dyDescent="0.3">
      <c r="B820" s="1"/>
      <c r="C820" s="1"/>
      <c r="D820" s="1"/>
      <c r="E820" s="1"/>
      <c r="F820" s="9"/>
      <c r="G820" s="1"/>
      <c r="H820" s="1"/>
    </row>
    <row r="821" spans="2:8" x14ac:dyDescent="0.3">
      <c r="B821" s="1"/>
      <c r="C821" s="1"/>
      <c r="D821" s="1"/>
      <c r="E821" s="1"/>
      <c r="F821" s="9"/>
      <c r="G821" s="1"/>
      <c r="H821" s="1"/>
    </row>
    <row r="822" spans="2:8" x14ac:dyDescent="0.3">
      <c r="B822" s="1"/>
      <c r="C822" s="1"/>
      <c r="D822" s="1"/>
      <c r="E822" s="1"/>
      <c r="F822" s="9"/>
      <c r="G822" s="1"/>
      <c r="H822" s="1"/>
    </row>
    <row r="823" spans="2:8" x14ac:dyDescent="0.3">
      <c r="B823" s="1"/>
      <c r="C823" s="1"/>
      <c r="D823" s="1"/>
      <c r="E823" s="1"/>
      <c r="F823" s="9"/>
      <c r="G823" s="1"/>
      <c r="H823" s="1"/>
    </row>
    <row r="824" spans="2:8" x14ac:dyDescent="0.3">
      <c r="B824" s="1"/>
      <c r="C824" s="1"/>
      <c r="D824" s="1"/>
      <c r="E824" s="1"/>
      <c r="F824" s="9"/>
      <c r="G824" s="1"/>
      <c r="H824" s="1"/>
    </row>
    <row r="825" spans="2:8" x14ac:dyDescent="0.3">
      <c r="B825" s="1"/>
      <c r="C825" s="1"/>
      <c r="D825" s="1"/>
      <c r="E825" s="1"/>
      <c r="F825" s="9"/>
      <c r="G825" s="1"/>
      <c r="H825" s="1"/>
    </row>
    <row r="826" spans="2:8" x14ac:dyDescent="0.3">
      <c r="B826" s="1"/>
      <c r="C826" s="1"/>
      <c r="D826" s="1"/>
      <c r="E826" s="1"/>
      <c r="F826" s="9"/>
      <c r="G826" s="1"/>
      <c r="H826" s="1"/>
    </row>
    <row r="827" spans="2:8" x14ac:dyDescent="0.3">
      <c r="B827" s="1"/>
      <c r="C827" s="1"/>
      <c r="D827" s="1"/>
      <c r="E827" s="1"/>
      <c r="F827" s="9"/>
      <c r="G827" s="1"/>
      <c r="H827" s="1"/>
    </row>
    <row r="828" spans="2:8" x14ac:dyDescent="0.3">
      <c r="B828" s="1"/>
      <c r="C828" s="1"/>
      <c r="D828" s="1"/>
      <c r="E828" s="1"/>
      <c r="F828" s="9"/>
      <c r="G828" s="1"/>
      <c r="H828" s="1"/>
    </row>
    <row r="829" spans="2:8" x14ac:dyDescent="0.3">
      <c r="B829" s="1"/>
      <c r="C829" s="1"/>
      <c r="D829" s="1"/>
      <c r="E829" s="1"/>
      <c r="F829" s="9"/>
      <c r="G829" s="1"/>
      <c r="H829" s="1"/>
    </row>
    <row r="830" spans="2:8" x14ac:dyDescent="0.3">
      <c r="B830" s="1"/>
      <c r="C830" s="1"/>
      <c r="D830" s="1"/>
      <c r="E830" s="1"/>
      <c r="F830" s="9"/>
      <c r="G830" s="1"/>
      <c r="H830" s="1"/>
    </row>
    <row r="831" spans="2:8" x14ac:dyDescent="0.3">
      <c r="B831" s="1"/>
      <c r="C831" s="1"/>
      <c r="D831" s="1"/>
      <c r="E831" s="1"/>
      <c r="F831" s="9"/>
      <c r="G831" s="1"/>
      <c r="H831" s="1"/>
    </row>
    <row r="832" spans="2:8" x14ac:dyDescent="0.3">
      <c r="B832" s="1"/>
      <c r="C832" s="1"/>
      <c r="D832" s="1"/>
      <c r="E832" s="1"/>
      <c r="F832" s="9"/>
      <c r="G832" s="1"/>
      <c r="H832" s="1"/>
    </row>
    <row r="833" spans="2:8" x14ac:dyDescent="0.3">
      <c r="B833" s="1"/>
      <c r="C833" s="1"/>
      <c r="D833" s="1"/>
      <c r="E833" s="1"/>
      <c r="F833" s="9"/>
      <c r="G833" s="1"/>
      <c r="H833" s="1"/>
    </row>
    <row r="834" spans="2:8" x14ac:dyDescent="0.3">
      <c r="B834" s="1"/>
      <c r="C834" s="1"/>
      <c r="D834" s="1"/>
      <c r="E834" s="1"/>
      <c r="F834" s="9"/>
      <c r="G834" s="1"/>
      <c r="H834" s="1"/>
    </row>
    <row r="835" spans="2:8" x14ac:dyDescent="0.3">
      <c r="B835" s="1"/>
      <c r="C835" s="1"/>
      <c r="D835" s="1"/>
      <c r="E835" s="1"/>
      <c r="F835" s="9"/>
      <c r="G835" s="1"/>
      <c r="H835" s="1"/>
    </row>
    <row r="836" spans="2:8" x14ac:dyDescent="0.3">
      <c r="B836" s="1"/>
      <c r="C836" s="1"/>
      <c r="D836" s="1"/>
      <c r="E836" s="1"/>
      <c r="F836" s="9"/>
      <c r="G836" s="1"/>
      <c r="H836" s="1"/>
    </row>
    <row r="837" spans="2:8" x14ac:dyDescent="0.3">
      <c r="B837" s="1"/>
      <c r="C837" s="1"/>
      <c r="D837" s="1"/>
      <c r="E837" s="1"/>
      <c r="F837" s="9"/>
      <c r="G837" s="1"/>
      <c r="H837" s="1"/>
    </row>
    <row r="838" spans="2:8" x14ac:dyDescent="0.3">
      <c r="B838" s="1"/>
      <c r="C838" s="1"/>
      <c r="D838" s="1"/>
      <c r="E838" s="1"/>
      <c r="F838" s="9"/>
      <c r="G838" s="1"/>
      <c r="H838" s="1"/>
    </row>
    <row r="839" spans="2:8" x14ac:dyDescent="0.3">
      <c r="B839" s="1"/>
      <c r="C839" s="1"/>
      <c r="D839" s="1"/>
      <c r="E839" s="1"/>
      <c r="F839" s="9"/>
      <c r="G839" s="1"/>
      <c r="H839" s="1"/>
    </row>
    <row r="840" spans="2:8" x14ac:dyDescent="0.3">
      <c r="B840" s="1"/>
      <c r="C840" s="1"/>
      <c r="D840" s="1"/>
      <c r="E840" s="1"/>
      <c r="F840" s="9"/>
      <c r="G840" s="1"/>
      <c r="H840" s="1"/>
    </row>
    <row r="841" spans="2:8" x14ac:dyDescent="0.3">
      <c r="B841" s="1"/>
      <c r="C841" s="1"/>
      <c r="D841" s="1"/>
      <c r="E841" s="1"/>
      <c r="F841" s="9"/>
      <c r="G841" s="1"/>
      <c r="H841" s="1"/>
    </row>
    <row r="842" spans="2:8" x14ac:dyDescent="0.3">
      <c r="B842" s="1"/>
      <c r="C842" s="1"/>
      <c r="D842" s="1"/>
      <c r="E842" s="1"/>
      <c r="F842" s="9"/>
      <c r="G842" s="1"/>
      <c r="H842" s="1"/>
    </row>
    <row r="843" spans="2:8" x14ac:dyDescent="0.3">
      <c r="B843" s="1"/>
      <c r="C843" s="1"/>
      <c r="D843" s="1"/>
      <c r="E843" s="1"/>
      <c r="F843" s="9"/>
      <c r="G843" s="1"/>
      <c r="H843" s="1"/>
    </row>
    <row r="844" spans="2:8" x14ac:dyDescent="0.3">
      <c r="B844" s="1"/>
      <c r="C844" s="1"/>
      <c r="D844" s="1"/>
      <c r="E844" s="1"/>
      <c r="F844" s="9"/>
      <c r="G844" s="1"/>
      <c r="H844" s="1"/>
    </row>
    <row r="845" spans="2:8" x14ac:dyDescent="0.3">
      <c r="B845" s="1"/>
      <c r="C845" s="1"/>
      <c r="D845" s="1"/>
      <c r="E845" s="1"/>
      <c r="F845" s="9"/>
      <c r="G845" s="1"/>
      <c r="H845" s="1"/>
    </row>
    <row r="846" spans="2:8" x14ac:dyDescent="0.3">
      <c r="B846" s="1"/>
      <c r="C846" s="1"/>
      <c r="D846" s="1"/>
      <c r="E846" s="1"/>
      <c r="F846" s="9"/>
      <c r="G846" s="1"/>
      <c r="H846" s="1"/>
    </row>
    <row r="847" spans="2:8" x14ac:dyDescent="0.3">
      <c r="B847" s="1"/>
      <c r="C847" s="1"/>
      <c r="D847" s="1"/>
      <c r="E847" s="1"/>
      <c r="F847" s="9"/>
      <c r="G847" s="1"/>
      <c r="H847" s="1"/>
    </row>
    <row r="848" spans="2:8" x14ac:dyDescent="0.3">
      <c r="B848" s="1"/>
      <c r="C848" s="1"/>
      <c r="D848" s="1"/>
      <c r="E848" s="1"/>
      <c r="F848" s="9"/>
      <c r="G848" s="1"/>
      <c r="H848" s="1"/>
    </row>
    <row r="849" spans="2:8" x14ac:dyDescent="0.3">
      <c r="B849" s="1"/>
      <c r="C849" s="1"/>
      <c r="D849" s="1"/>
      <c r="E849" s="1"/>
      <c r="F849" s="9"/>
      <c r="G849" s="1"/>
      <c r="H849" s="1"/>
    </row>
    <row r="850" spans="2:8" x14ac:dyDescent="0.3">
      <c r="B850" s="1"/>
      <c r="C850" s="1"/>
      <c r="D850" s="1"/>
      <c r="E850" s="1"/>
      <c r="F850" s="9"/>
      <c r="G850" s="1"/>
      <c r="H850" s="1"/>
    </row>
    <row r="851" spans="2:8" x14ac:dyDescent="0.3">
      <c r="B851" s="1"/>
      <c r="C851" s="1"/>
      <c r="D851" s="1"/>
      <c r="E851" s="1"/>
      <c r="F851" s="9"/>
      <c r="G851" s="1"/>
      <c r="H851" s="1"/>
    </row>
    <row r="852" spans="2:8" x14ac:dyDescent="0.3">
      <c r="B852" s="1"/>
      <c r="C852" s="1"/>
      <c r="D852" s="1"/>
      <c r="E852" s="1"/>
      <c r="F852" s="9"/>
      <c r="G852" s="1"/>
      <c r="H852" s="1"/>
    </row>
    <row r="853" spans="2:8" x14ac:dyDescent="0.3">
      <c r="B853" s="1"/>
      <c r="C853" s="1"/>
      <c r="D853" s="1"/>
      <c r="E853" s="1"/>
      <c r="F853" s="9"/>
      <c r="G853" s="1"/>
      <c r="H853" s="1"/>
    </row>
    <row r="854" spans="2:8" x14ac:dyDescent="0.3">
      <c r="B854" s="1"/>
      <c r="C854" s="1"/>
      <c r="D854" s="1"/>
      <c r="E854" s="1"/>
      <c r="F854" s="9"/>
      <c r="G854" s="1"/>
      <c r="H854" s="1"/>
    </row>
    <row r="855" spans="2:8" x14ac:dyDescent="0.3">
      <c r="B855" s="1"/>
      <c r="C855" s="1"/>
      <c r="D855" s="1"/>
      <c r="E855" s="1"/>
      <c r="F855" s="9"/>
      <c r="G855" s="1"/>
      <c r="H855" s="1"/>
    </row>
    <row r="856" spans="2:8" x14ac:dyDescent="0.3">
      <c r="B856" s="1"/>
      <c r="C856" s="1"/>
      <c r="D856" s="1"/>
      <c r="E856" s="1"/>
      <c r="F856" s="9"/>
      <c r="G856" s="1"/>
      <c r="H856" s="1"/>
    </row>
    <row r="857" spans="2:8" x14ac:dyDescent="0.3">
      <c r="B857" s="1"/>
      <c r="C857" s="1"/>
      <c r="D857" s="1"/>
      <c r="E857" s="1"/>
      <c r="F857" s="9"/>
      <c r="G857" s="1"/>
      <c r="H857" s="1"/>
    </row>
    <row r="858" spans="2:8" x14ac:dyDescent="0.3">
      <c r="B858" s="1"/>
      <c r="C858" s="1"/>
      <c r="D858" s="1"/>
      <c r="E858" s="1"/>
      <c r="F858" s="9"/>
      <c r="G858" s="1"/>
      <c r="H858" s="1"/>
    </row>
    <row r="859" spans="2:8" x14ac:dyDescent="0.3">
      <c r="B859" s="1"/>
      <c r="C859" s="1"/>
      <c r="D859" s="1"/>
      <c r="E859" s="1"/>
      <c r="F859" s="9"/>
      <c r="G859" s="1"/>
      <c r="H859" s="1"/>
    </row>
    <row r="860" spans="2:8" x14ac:dyDescent="0.3">
      <c r="B860" s="1"/>
      <c r="C860" s="1"/>
      <c r="D860" s="1"/>
      <c r="E860" s="1"/>
      <c r="F860" s="9"/>
      <c r="G860" s="1"/>
      <c r="H860" s="1"/>
    </row>
    <row r="861" spans="2:8" x14ac:dyDescent="0.3">
      <c r="B861" s="1"/>
      <c r="C861" s="1"/>
      <c r="D861" s="1"/>
      <c r="E861" s="1"/>
      <c r="F861" s="9"/>
      <c r="G861" s="1"/>
      <c r="H861" s="1"/>
    </row>
    <row r="862" spans="2:8" x14ac:dyDescent="0.3">
      <c r="B862" s="1"/>
      <c r="C862" s="1"/>
      <c r="D862" s="1"/>
      <c r="E862" s="1"/>
      <c r="F862" s="9"/>
      <c r="G862" s="1"/>
      <c r="H862" s="1"/>
    </row>
    <row r="863" spans="2:8" x14ac:dyDescent="0.3">
      <c r="B863" s="1"/>
      <c r="C863" s="1"/>
      <c r="D863" s="1"/>
      <c r="E863" s="1"/>
      <c r="F863" s="9"/>
      <c r="G863" s="1"/>
      <c r="H863" s="1"/>
    </row>
    <row r="864" spans="2:8" x14ac:dyDescent="0.3">
      <c r="B864" s="1"/>
      <c r="C864" s="1"/>
      <c r="D864" s="1"/>
      <c r="E864" s="1"/>
      <c r="F864" s="9"/>
      <c r="G864" s="1"/>
      <c r="H864" s="1"/>
    </row>
    <row r="865" spans="2:8" x14ac:dyDescent="0.3">
      <c r="B865" s="1"/>
      <c r="C865" s="1"/>
      <c r="D865" s="1"/>
      <c r="E865" s="1"/>
      <c r="F865" s="9"/>
      <c r="G865" s="1"/>
      <c r="H865" s="1"/>
    </row>
    <row r="866" spans="2:8" x14ac:dyDescent="0.3">
      <c r="B866" s="1"/>
      <c r="C866" s="1"/>
      <c r="D866" s="1"/>
      <c r="E866" s="1"/>
      <c r="F866" s="9"/>
      <c r="G866" s="1"/>
      <c r="H866" s="1"/>
    </row>
    <row r="867" spans="2:8" x14ac:dyDescent="0.3">
      <c r="B867" s="1"/>
      <c r="C867" s="1"/>
      <c r="D867" s="1"/>
      <c r="E867" s="1"/>
      <c r="F867" s="9"/>
      <c r="G867" s="1"/>
      <c r="H867" s="1"/>
    </row>
    <row r="868" spans="2:8" x14ac:dyDescent="0.3">
      <c r="B868" s="1"/>
      <c r="C868" s="1"/>
      <c r="D868" s="1"/>
      <c r="E868" s="1"/>
      <c r="F868" s="9"/>
      <c r="G868" s="1"/>
      <c r="H868" s="1"/>
    </row>
    <row r="869" spans="2:8" x14ac:dyDescent="0.3">
      <c r="B869" s="1"/>
      <c r="C869" s="1"/>
      <c r="D869" s="1"/>
      <c r="E869" s="1"/>
      <c r="F869" s="9"/>
      <c r="G869" s="1"/>
      <c r="H869" s="1"/>
    </row>
    <row r="870" spans="2:8" x14ac:dyDescent="0.3">
      <c r="B870" s="1"/>
      <c r="C870" s="1"/>
      <c r="D870" s="1"/>
      <c r="E870" s="1"/>
      <c r="F870" s="9"/>
      <c r="G870" s="1"/>
      <c r="H870" s="1"/>
    </row>
    <row r="871" spans="2:8" x14ac:dyDescent="0.3">
      <c r="B871" s="1"/>
      <c r="C871" s="1"/>
      <c r="D871" s="1"/>
      <c r="E871" s="1"/>
      <c r="F871" s="9"/>
      <c r="G871" s="1"/>
      <c r="H871" s="1"/>
    </row>
    <row r="872" spans="2:8" x14ac:dyDescent="0.3">
      <c r="B872" s="1"/>
      <c r="C872" s="1"/>
      <c r="D872" s="1"/>
      <c r="E872" s="1"/>
      <c r="F872" s="9"/>
      <c r="G872" s="1"/>
      <c r="H872" s="1"/>
    </row>
    <row r="873" spans="2:8" x14ac:dyDescent="0.3">
      <c r="B873" s="1"/>
      <c r="C873" s="1"/>
      <c r="D873" s="1"/>
      <c r="E873" s="1"/>
      <c r="F873" s="9"/>
      <c r="G873" s="1"/>
      <c r="H873" s="1"/>
    </row>
    <row r="874" spans="2:8" x14ac:dyDescent="0.3">
      <c r="B874" s="1"/>
      <c r="C874" s="1"/>
      <c r="D874" s="1"/>
      <c r="E874" s="1"/>
      <c r="F874" s="9"/>
      <c r="G874" s="1"/>
      <c r="H874" s="1"/>
    </row>
    <row r="875" spans="2:8" x14ac:dyDescent="0.3">
      <c r="B875" s="1"/>
      <c r="C875" s="1"/>
      <c r="D875" s="1"/>
      <c r="E875" s="1"/>
      <c r="F875" s="9"/>
      <c r="G875" s="1"/>
      <c r="H875" s="1"/>
    </row>
    <row r="876" spans="2:8" x14ac:dyDescent="0.3">
      <c r="B876" s="1"/>
      <c r="C876" s="1"/>
      <c r="D876" s="1"/>
      <c r="E876" s="1"/>
      <c r="F876" s="9"/>
      <c r="G876" s="1"/>
      <c r="H876" s="1"/>
    </row>
    <row r="877" spans="2:8" x14ac:dyDescent="0.3">
      <c r="B877" s="1"/>
      <c r="C877" s="1"/>
      <c r="D877" s="1"/>
      <c r="E877" s="1"/>
      <c r="F877" s="9"/>
      <c r="G877" s="1"/>
      <c r="H877" s="1"/>
    </row>
    <row r="878" spans="2:8" x14ac:dyDescent="0.3">
      <c r="B878" s="1"/>
      <c r="C878" s="1"/>
      <c r="D878" s="1"/>
      <c r="E878" s="1"/>
      <c r="F878" s="9"/>
      <c r="G878" s="1"/>
      <c r="H878" s="1"/>
    </row>
    <row r="879" spans="2:8" x14ac:dyDescent="0.3">
      <c r="B879" s="1"/>
      <c r="C879" s="1"/>
      <c r="D879" s="1"/>
      <c r="E879" s="1"/>
      <c r="F879" s="9"/>
      <c r="G879" s="1"/>
      <c r="H879" s="1"/>
    </row>
    <row r="880" spans="2:8" x14ac:dyDescent="0.3">
      <c r="B880" s="1"/>
      <c r="C880" s="1"/>
      <c r="D880" s="1"/>
      <c r="E880" s="1"/>
      <c r="F880" s="9"/>
      <c r="G880" s="1"/>
      <c r="H880" s="1"/>
    </row>
    <row r="881" spans="2:8" x14ac:dyDescent="0.3">
      <c r="B881" s="1"/>
      <c r="C881" s="1"/>
      <c r="D881" s="1"/>
      <c r="E881" s="1"/>
      <c r="F881" s="9"/>
      <c r="G881" s="1"/>
      <c r="H881" s="1"/>
    </row>
    <row r="882" spans="2:8" x14ac:dyDescent="0.3">
      <c r="B882" s="1"/>
      <c r="C882" s="1"/>
      <c r="D882" s="1"/>
      <c r="E882" s="1"/>
      <c r="F882" s="9"/>
      <c r="G882" s="1"/>
      <c r="H882" s="1"/>
    </row>
    <row r="883" spans="2:8" x14ac:dyDescent="0.3">
      <c r="B883" s="1"/>
      <c r="C883" s="1"/>
      <c r="D883" s="1"/>
      <c r="E883" s="1"/>
      <c r="F883" s="9"/>
      <c r="G883" s="1"/>
      <c r="H883" s="1"/>
    </row>
    <row r="884" spans="2:8" x14ac:dyDescent="0.3">
      <c r="B884" s="1"/>
      <c r="C884" s="1"/>
      <c r="D884" s="1"/>
      <c r="E884" s="1"/>
      <c r="F884" s="9"/>
      <c r="G884" s="1"/>
      <c r="H884" s="1"/>
    </row>
    <row r="885" spans="2:8" x14ac:dyDescent="0.3">
      <c r="B885" s="1"/>
      <c r="C885" s="1"/>
      <c r="D885" s="1"/>
      <c r="E885" s="1"/>
      <c r="F885" s="9"/>
      <c r="G885" s="1"/>
      <c r="H885" s="1"/>
    </row>
    <row r="886" spans="2:8" x14ac:dyDescent="0.3">
      <c r="B886" s="1"/>
      <c r="C886" s="1"/>
      <c r="D886" s="1"/>
      <c r="E886" s="1"/>
      <c r="F886" s="9"/>
      <c r="G886" s="1"/>
      <c r="H886" s="1"/>
    </row>
    <row r="887" spans="2:8" x14ac:dyDescent="0.3">
      <c r="B887" s="1"/>
      <c r="C887" s="1"/>
      <c r="D887" s="1"/>
      <c r="E887" s="1"/>
      <c r="F887" s="9"/>
      <c r="G887" s="1"/>
      <c r="H887" s="1"/>
    </row>
    <row r="888" spans="2:8" x14ac:dyDescent="0.3">
      <c r="B888" s="1"/>
      <c r="C888" s="1"/>
      <c r="D888" s="1"/>
      <c r="E888" s="1"/>
      <c r="F888" s="9"/>
      <c r="G888" s="1"/>
      <c r="H888" s="1"/>
    </row>
    <row r="889" spans="2:8" x14ac:dyDescent="0.3">
      <c r="B889" s="1"/>
      <c r="C889" s="1"/>
      <c r="D889" s="1"/>
      <c r="E889" s="1"/>
      <c r="F889" s="9"/>
      <c r="G889" s="1"/>
      <c r="H889" s="1"/>
    </row>
    <row r="890" spans="2:8" x14ac:dyDescent="0.3">
      <c r="B890" s="1"/>
      <c r="C890" s="1"/>
      <c r="D890" s="1"/>
      <c r="E890" s="1"/>
      <c r="F890" s="9"/>
      <c r="G890" s="1"/>
      <c r="H890" s="1"/>
    </row>
    <row r="891" spans="2:8" x14ac:dyDescent="0.3">
      <c r="B891" s="1"/>
      <c r="C891" s="1"/>
      <c r="D891" s="1"/>
      <c r="E891" s="1"/>
      <c r="F891" s="9"/>
      <c r="G891" s="1"/>
      <c r="H891" s="1"/>
    </row>
    <row r="892" spans="2:8" x14ac:dyDescent="0.3">
      <c r="B892" s="1"/>
      <c r="C892" s="1"/>
      <c r="D892" s="1"/>
      <c r="E892" s="1"/>
      <c r="F892" s="9"/>
      <c r="G892" s="1"/>
      <c r="H892" s="1"/>
    </row>
    <row r="893" spans="2:8" x14ac:dyDescent="0.3">
      <c r="B893" s="1"/>
      <c r="C893" s="1"/>
      <c r="D893" s="1"/>
      <c r="E893" s="1"/>
      <c r="F893" s="9"/>
      <c r="G893" s="1"/>
      <c r="H893" s="1"/>
    </row>
    <row r="894" spans="2:8" x14ac:dyDescent="0.3">
      <c r="B894" s="1"/>
      <c r="C894" s="1"/>
      <c r="D894" s="1"/>
      <c r="E894" s="1"/>
      <c r="F894" s="9"/>
      <c r="G894" s="1"/>
      <c r="H894" s="1"/>
    </row>
    <row r="895" spans="2:8" x14ac:dyDescent="0.3">
      <c r="B895" s="1"/>
      <c r="C895" s="1"/>
      <c r="D895" s="1"/>
      <c r="E895" s="1"/>
      <c r="F895" s="9"/>
      <c r="G895" s="1"/>
      <c r="H895" s="1"/>
    </row>
    <row r="896" spans="2:8" x14ac:dyDescent="0.3">
      <c r="B896" s="1"/>
      <c r="C896" s="1"/>
      <c r="D896" s="1"/>
      <c r="E896" s="1"/>
      <c r="F896" s="9"/>
      <c r="G896" s="1"/>
      <c r="H896" s="1"/>
    </row>
    <row r="897" spans="2:8" x14ac:dyDescent="0.3">
      <c r="B897" s="1"/>
      <c r="C897" s="1"/>
      <c r="D897" s="1"/>
      <c r="E897" s="1"/>
      <c r="F897" s="9"/>
      <c r="G897" s="1"/>
      <c r="H897" s="1"/>
    </row>
    <row r="898" spans="2:8" x14ac:dyDescent="0.3">
      <c r="B898" s="1"/>
      <c r="C898" s="1"/>
      <c r="D898" s="1"/>
      <c r="E898" s="1"/>
      <c r="F898" s="9"/>
      <c r="G898" s="1"/>
      <c r="H898" s="1"/>
    </row>
    <row r="899" spans="2:8" x14ac:dyDescent="0.3">
      <c r="B899" s="1"/>
      <c r="C899" s="1"/>
      <c r="D899" s="1"/>
      <c r="E899" s="1"/>
      <c r="F899" s="9"/>
      <c r="G899" s="1"/>
      <c r="H899" s="1"/>
    </row>
    <row r="900" spans="2:8" x14ac:dyDescent="0.3">
      <c r="B900" s="1"/>
      <c r="C900" s="1"/>
      <c r="D900" s="1"/>
      <c r="E900" s="1"/>
      <c r="F900" s="9"/>
      <c r="G900" s="1"/>
      <c r="H900" s="1"/>
    </row>
    <row r="901" spans="2:8" x14ac:dyDescent="0.3">
      <c r="B901" s="1"/>
      <c r="C901" s="1"/>
      <c r="D901" s="1"/>
      <c r="E901" s="1"/>
      <c r="F901" s="9"/>
      <c r="G901" s="1"/>
      <c r="H901" s="1"/>
    </row>
    <row r="902" spans="2:8" x14ac:dyDescent="0.3">
      <c r="B902" s="1"/>
      <c r="C902" s="1"/>
      <c r="D902" s="1"/>
      <c r="E902" s="1"/>
      <c r="F902" s="9"/>
      <c r="G902" s="1"/>
      <c r="H902" s="1"/>
    </row>
    <row r="903" spans="2:8" x14ac:dyDescent="0.3">
      <c r="B903" s="1"/>
      <c r="C903" s="1"/>
      <c r="D903" s="1"/>
      <c r="E903" s="1"/>
      <c r="F903" s="9"/>
      <c r="G903" s="1"/>
      <c r="H903" s="1"/>
    </row>
    <row r="904" spans="2:8" x14ac:dyDescent="0.3">
      <c r="B904" s="1"/>
      <c r="C904" s="1"/>
      <c r="D904" s="1"/>
      <c r="E904" s="1"/>
      <c r="F904" s="9"/>
      <c r="G904" s="1"/>
      <c r="H904" s="1"/>
    </row>
    <row r="905" spans="2:8" x14ac:dyDescent="0.3">
      <c r="B905" s="1"/>
      <c r="C905" s="1"/>
      <c r="D905" s="1"/>
      <c r="E905" s="1"/>
      <c r="F905" s="9"/>
      <c r="G905" s="1"/>
      <c r="H905" s="1"/>
    </row>
    <row r="906" spans="2:8" x14ac:dyDescent="0.3">
      <c r="B906" s="1"/>
      <c r="C906" s="1"/>
      <c r="D906" s="1"/>
      <c r="E906" s="1"/>
      <c r="F906" s="9"/>
      <c r="G906" s="1"/>
      <c r="H906" s="1"/>
    </row>
    <row r="907" spans="2:8" x14ac:dyDescent="0.3">
      <c r="B907" s="1"/>
      <c r="C907" s="1"/>
      <c r="D907" s="1"/>
      <c r="E907" s="1"/>
      <c r="F907" s="9"/>
      <c r="G907" s="1"/>
      <c r="H907" s="1"/>
    </row>
    <row r="908" spans="2:8" x14ac:dyDescent="0.3">
      <c r="B908" s="1"/>
      <c r="C908" s="1"/>
      <c r="D908" s="1"/>
      <c r="E908" s="1"/>
      <c r="F908" s="9"/>
      <c r="G908" s="1"/>
      <c r="H908" s="1"/>
    </row>
    <row r="909" spans="2:8" x14ac:dyDescent="0.3">
      <c r="B909" s="1"/>
      <c r="C909" s="1"/>
      <c r="D909" s="1"/>
      <c r="E909" s="1"/>
      <c r="F909" s="9"/>
      <c r="G909" s="1"/>
      <c r="H909" s="1"/>
    </row>
    <row r="910" spans="2:8" x14ac:dyDescent="0.3">
      <c r="B910" s="1"/>
      <c r="C910" s="1"/>
      <c r="D910" s="1"/>
      <c r="E910" s="1"/>
      <c r="F910" s="9"/>
      <c r="G910" s="1"/>
      <c r="H910" s="1"/>
    </row>
    <row r="911" spans="2:8" x14ac:dyDescent="0.3">
      <c r="B911" s="1"/>
      <c r="C911" s="1"/>
      <c r="D911" s="1"/>
      <c r="E911" s="1"/>
      <c r="F911" s="9"/>
      <c r="G911" s="1"/>
      <c r="H911" s="1"/>
    </row>
    <row r="912" spans="2:8" x14ac:dyDescent="0.3">
      <c r="B912" s="1"/>
      <c r="C912" s="1"/>
      <c r="D912" s="1"/>
      <c r="E912" s="1"/>
      <c r="F912" s="9"/>
      <c r="G912" s="1"/>
      <c r="H912" s="1"/>
    </row>
    <row r="913" spans="2:8" x14ac:dyDescent="0.3">
      <c r="B913" s="1"/>
      <c r="C913" s="1"/>
      <c r="D913" s="1"/>
      <c r="E913" s="1"/>
      <c r="F913" s="9"/>
      <c r="G913" s="1"/>
      <c r="H913" s="1"/>
    </row>
    <row r="914" spans="2:8" x14ac:dyDescent="0.3">
      <c r="B914" s="1"/>
      <c r="C914" s="1"/>
      <c r="D914" s="1"/>
      <c r="E914" s="1"/>
      <c r="F914" s="9"/>
      <c r="G914" s="1"/>
      <c r="H914" s="1"/>
    </row>
    <row r="915" spans="2:8" x14ac:dyDescent="0.3">
      <c r="B915" s="1"/>
      <c r="C915" s="1"/>
      <c r="D915" s="1"/>
      <c r="E915" s="1"/>
      <c r="F915" s="9"/>
      <c r="G915" s="1"/>
      <c r="H915" s="1"/>
    </row>
    <row r="916" spans="2:8" x14ac:dyDescent="0.3">
      <c r="B916" s="1"/>
      <c r="C916" s="1"/>
      <c r="D916" s="1"/>
      <c r="E916" s="1"/>
      <c r="F916" s="9"/>
      <c r="G916" s="1"/>
      <c r="H916" s="1"/>
    </row>
    <row r="917" spans="2:8" x14ac:dyDescent="0.3">
      <c r="B917" s="1"/>
      <c r="C917" s="1"/>
      <c r="D917" s="1"/>
      <c r="E917" s="1"/>
      <c r="F917" s="9"/>
      <c r="G917" s="1"/>
      <c r="H917" s="1"/>
    </row>
    <row r="918" spans="2:8" x14ac:dyDescent="0.3">
      <c r="B918" s="1"/>
      <c r="C918" s="1"/>
      <c r="D918" s="1"/>
      <c r="E918" s="1"/>
      <c r="F918" s="9"/>
      <c r="G918" s="1"/>
      <c r="H918" s="1"/>
    </row>
    <row r="919" spans="2:8" x14ac:dyDescent="0.3">
      <c r="B919" s="1"/>
      <c r="C919" s="1"/>
      <c r="D919" s="1"/>
      <c r="E919" s="1"/>
      <c r="F919" s="9"/>
      <c r="G919" s="1"/>
      <c r="H919" s="1"/>
    </row>
    <row r="920" spans="2:8" x14ac:dyDescent="0.3">
      <c r="B920" s="1"/>
      <c r="C920" s="1"/>
      <c r="D920" s="1"/>
      <c r="E920" s="1"/>
      <c r="F920" s="9"/>
      <c r="G920" s="1"/>
      <c r="H920" s="1"/>
    </row>
    <row r="921" spans="2:8" x14ac:dyDescent="0.3">
      <c r="B921" s="1"/>
      <c r="C921" s="1"/>
      <c r="D921" s="1"/>
      <c r="E921" s="1"/>
      <c r="F921" s="9"/>
      <c r="G921" s="1"/>
      <c r="H921" s="1"/>
    </row>
    <row r="922" spans="2:8" x14ac:dyDescent="0.3">
      <c r="B922" s="1"/>
      <c r="C922" s="1"/>
      <c r="D922" s="1"/>
      <c r="E922" s="1"/>
      <c r="F922" s="9"/>
      <c r="G922" s="1"/>
      <c r="H922" s="1"/>
    </row>
    <row r="923" spans="2:8" x14ac:dyDescent="0.3">
      <c r="B923" s="1"/>
      <c r="C923" s="1"/>
      <c r="D923" s="1"/>
      <c r="E923" s="1"/>
      <c r="F923" s="9"/>
      <c r="G923" s="1"/>
      <c r="H923" s="1"/>
    </row>
    <row r="924" spans="2:8" x14ac:dyDescent="0.3">
      <c r="B924" s="1"/>
      <c r="C924" s="1"/>
      <c r="D924" s="1"/>
      <c r="E924" s="1"/>
      <c r="F924" s="9"/>
      <c r="G924" s="1"/>
      <c r="H924" s="1"/>
    </row>
    <row r="925" spans="2:8" x14ac:dyDescent="0.3">
      <c r="B925" s="1"/>
      <c r="C925" s="1"/>
      <c r="D925" s="1"/>
      <c r="E925" s="1"/>
      <c r="F925" s="9"/>
      <c r="G925" s="1"/>
      <c r="H925" s="1"/>
    </row>
    <row r="926" spans="2:8" x14ac:dyDescent="0.3">
      <c r="B926" s="1"/>
      <c r="C926" s="1"/>
      <c r="D926" s="1"/>
      <c r="E926" s="1"/>
      <c r="F926" s="9"/>
      <c r="G926" s="1"/>
      <c r="H926" s="1"/>
    </row>
    <row r="927" spans="2:8" x14ac:dyDescent="0.3">
      <c r="B927" s="1"/>
      <c r="C927" s="1"/>
      <c r="D927" s="1"/>
      <c r="E927" s="1"/>
      <c r="F927" s="9"/>
      <c r="G927" s="1"/>
      <c r="H927" s="1"/>
    </row>
    <row r="928" spans="2:8" x14ac:dyDescent="0.3">
      <c r="B928" s="1"/>
      <c r="C928" s="1"/>
      <c r="D928" s="1"/>
      <c r="E928" s="1"/>
      <c r="F928" s="9"/>
      <c r="G928" s="1"/>
      <c r="H928" s="1"/>
    </row>
    <row r="929" spans="2:8" x14ac:dyDescent="0.3">
      <c r="B929" s="1"/>
      <c r="C929" s="1"/>
      <c r="D929" s="1"/>
      <c r="E929" s="1"/>
      <c r="F929" s="9"/>
      <c r="G929" s="1"/>
      <c r="H929" s="1"/>
    </row>
    <row r="930" spans="2:8" x14ac:dyDescent="0.3">
      <c r="B930" s="1"/>
      <c r="C930" s="1"/>
      <c r="D930" s="1"/>
      <c r="E930" s="1"/>
      <c r="F930" s="9"/>
      <c r="G930" s="1"/>
      <c r="H930" s="1"/>
    </row>
    <row r="931" spans="2:8" x14ac:dyDescent="0.3">
      <c r="B931" s="1"/>
      <c r="C931" s="1"/>
      <c r="D931" s="1"/>
      <c r="E931" s="1"/>
      <c r="F931" s="9"/>
      <c r="G931" s="1"/>
      <c r="H931" s="1"/>
    </row>
    <row r="932" spans="2:8" x14ac:dyDescent="0.3">
      <c r="B932" s="1"/>
      <c r="C932" s="1"/>
      <c r="D932" s="1"/>
      <c r="E932" s="1"/>
      <c r="F932" s="9"/>
      <c r="G932" s="1"/>
      <c r="H932" s="1"/>
    </row>
    <row r="933" spans="2:8" x14ac:dyDescent="0.3">
      <c r="B933" s="1"/>
      <c r="C933" s="1"/>
      <c r="D933" s="1"/>
      <c r="E933" s="1"/>
      <c r="F933" s="9"/>
      <c r="G933" s="1"/>
      <c r="H933" s="1"/>
    </row>
    <row r="934" spans="2:8" x14ac:dyDescent="0.3">
      <c r="B934" s="1"/>
      <c r="C934" s="1"/>
      <c r="D934" s="1"/>
      <c r="E934" s="1"/>
      <c r="F934" s="9"/>
      <c r="G934" s="1"/>
      <c r="H934" s="1"/>
    </row>
    <row r="935" spans="2:8" x14ac:dyDescent="0.3">
      <c r="B935" s="1"/>
      <c r="C935" s="1"/>
      <c r="D935" s="1"/>
      <c r="E935" s="1"/>
      <c r="F935" s="9"/>
      <c r="G935" s="1"/>
      <c r="H935" s="1"/>
    </row>
    <row r="936" spans="2:8" x14ac:dyDescent="0.3">
      <c r="B936" s="1"/>
      <c r="C936" s="1"/>
      <c r="D936" s="1"/>
      <c r="E936" s="1"/>
      <c r="F936" s="9"/>
      <c r="G936" s="1"/>
      <c r="H936" s="1"/>
    </row>
    <row r="937" spans="2:8" x14ac:dyDescent="0.3">
      <c r="B937" s="1"/>
      <c r="C937" s="1"/>
      <c r="D937" s="1"/>
      <c r="E937" s="1"/>
      <c r="F937" s="9"/>
      <c r="G937" s="1"/>
      <c r="H937" s="1"/>
    </row>
    <row r="938" spans="2:8" x14ac:dyDescent="0.3">
      <c r="B938" s="1"/>
      <c r="C938" s="1"/>
      <c r="D938" s="1"/>
      <c r="E938" s="1"/>
      <c r="F938" s="9"/>
      <c r="G938" s="1"/>
      <c r="H938" s="1"/>
    </row>
    <row r="939" spans="2:8" x14ac:dyDescent="0.3">
      <c r="B939" s="1"/>
      <c r="C939" s="1"/>
      <c r="D939" s="1"/>
      <c r="E939" s="1"/>
      <c r="F939" s="9"/>
      <c r="G939" s="1"/>
      <c r="H939" s="1"/>
    </row>
    <row r="940" spans="2:8" x14ac:dyDescent="0.3">
      <c r="B940" s="1"/>
      <c r="C940" s="1"/>
      <c r="D940" s="1"/>
      <c r="E940" s="1"/>
      <c r="F940" s="9"/>
      <c r="G940" s="1"/>
      <c r="H940" s="1"/>
    </row>
    <row r="941" spans="2:8" x14ac:dyDescent="0.3">
      <c r="B941" s="1"/>
      <c r="C941" s="1"/>
      <c r="D941" s="1"/>
      <c r="E941" s="1"/>
      <c r="F941" s="9"/>
      <c r="G941" s="1"/>
      <c r="H941" s="1"/>
    </row>
    <row r="942" spans="2:8" x14ac:dyDescent="0.3">
      <c r="B942" s="1"/>
      <c r="C942" s="1"/>
      <c r="D942" s="1"/>
      <c r="E942" s="1"/>
      <c r="F942" s="9"/>
      <c r="G942" s="1"/>
      <c r="H942" s="1"/>
    </row>
    <row r="943" spans="2:8" x14ac:dyDescent="0.3">
      <c r="B943" s="1"/>
      <c r="C943" s="1"/>
      <c r="D943" s="1"/>
      <c r="E943" s="1"/>
      <c r="F943" s="9"/>
      <c r="G943" s="1"/>
      <c r="H943" s="1"/>
    </row>
    <row r="944" spans="2:8" x14ac:dyDescent="0.3">
      <c r="B944" s="1"/>
      <c r="C944" s="1"/>
      <c r="D944" s="1"/>
      <c r="E944" s="1"/>
      <c r="F944" s="9"/>
      <c r="G944" s="1"/>
      <c r="H944" s="1"/>
    </row>
    <row r="945" spans="2:8" x14ac:dyDescent="0.3">
      <c r="B945" s="1"/>
      <c r="C945" s="1"/>
      <c r="D945" s="1"/>
      <c r="E945" s="1"/>
      <c r="F945" s="9"/>
      <c r="G945" s="1"/>
      <c r="H945" s="1"/>
    </row>
    <row r="946" spans="2:8" x14ac:dyDescent="0.3">
      <c r="B946" s="1"/>
      <c r="C946" s="1"/>
      <c r="D946" s="1"/>
      <c r="E946" s="1"/>
      <c r="F946" s="9"/>
      <c r="G946" s="1"/>
      <c r="H946" s="1"/>
    </row>
    <row r="947" spans="2:8" x14ac:dyDescent="0.3">
      <c r="B947" s="1"/>
      <c r="C947" s="1"/>
      <c r="D947" s="1"/>
      <c r="E947" s="1"/>
      <c r="F947" s="9"/>
      <c r="G947" s="1"/>
      <c r="H947" s="1"/>
    </row>
    <row r="948" spans="2:8" x14ac:dyDescent="0.3">
      <c r="B948" s="1"/>
      <c r="C948" s="1"/>
      <c r="D948" s="1"/>
      <c r="E948" s="1"/>
      <c r="F948" s="9"/>
      <c r="G948" s="1"/>
      <c r="H948" s="1"/>
    </row>
    <row r="949" spans="2:8" x14ac:dyDescent="0.3">
      <c r="B949" s="1"/>
      <c r="C949" s="1"/>
      <c r="D949" s="1"/>
      <c r="E949" s="1"/>
      <c r="F949" s="9"/>
      <c r="G949" s="1"/>
      <c r="H949" s="1"/>
    </row>
    <row r="950" spans="2:8" x14ac:dyDescent="0.3">
      <c r="B950" s="1"/>
      <c r="C950" s="1"/>
      <c r="D950" s="1"/>
      <c r="E950" s="1"/>
      <c r="F950" s="9"/>
      <c r="G950" s="1"/>
      <c r="H950" s="1"/>
    </row>
    <row r="951" spans="2:8" x14ac:dyDescent="0.3">
      <c r="B951" s="1"/>
      <c r="C951" s="1"/>
      <c r="D951" s="1"/>
      <c r="E951" s="1"/>
      <c r="F951" s="9"/>
      <c r="G951" s="1"/>
      <c r="H951" s="1"/>
    </row>
    <row r="952" spans="2:8" x14ac:dyDescent="0.3">
      <c r="B952" s="1"/>
      <c r="C952" s="1"/>
      <c r="D952" s="1"/>
      <c r="E952" s="1"/>
      <c r="F952" s="9"/>
      <c r="G952" s="1"/>
      <c r="H952" s="1"/>
    </row>
    <row r="953" spans="2:8" x14ac:dyDescent="0.3">
      <c r="B953" s="1"/>
      <c r="C953" s="1"/>
      <c r="D953" s="1"/>
      <c r="E953" s="1"/>
      <c r="F953" s="9"/>
      <c r="G953" s="1"/>
      <c r="H953" s="1"/>
    </row>
    <row r="954" spans="2:8" x14ac:dyDescent="0.3">
      <c r="B954" s="1"/>
      <c r="C954" s="1"/>
      <c r="D954" s="1"/>
      <c r="E954" s="1"/>
      <c r="F954" s="9"/>
      <c r="G954" s="1"/>
      <c r="H954" s="1"/>
    </row>
    <row r="955" spans="2:8" x14ac:dyDescent="0.3">
      <c r="B955" s="1"/>
      <c r="C955" s="1"/>
      <c r="D955" s="1"/>
      <c r="E955" s="1"/>
      <c r="F955" s="9"/>
      <c r="G955" s="1"/>
      <c r="H955" s="1"/>
    </row>
    <row r="956" spans="2:8" x14ac:dyDescent="0.3">
      <c r="B956" s="1"/>
      <c r="C956" s="1"/>
      <c r="D956" s="1"/>
      <c r="E956" s="1"/>
      <c r="F956" s="9"/>
      <c r="G956" s="1"/>
      <c r="H956" s="1"/>
    </row>
    <row r="957" spans="2:8" x14ac:dyDescent="0.3">
      <c r="B957" s="1"/>
      <c r="C957" s="1"/>
      <c r="D957" s="1"/>
      <c r="E957" s="1"/>
      <c r="F957" s="9"/>
      <c r="G957" s="1"/>
      <c r="H957" s="1"/>
    </row>
    <row r="958" spans="2:8" x14ac:dyDescent="0.3">
      <c r="B958" s="1"/>
      <c r="C958" s="1"/>
      <c r="D958" s="1"/>
      <c r="E958" s="1"/>
      <c r="F958" s="9"/>
      <c r="G958" s="1"/>
      <c r="H958" s="1"/>
    </row>
    <row r="959" spans="2:8" x14ac:dyDescent="0.3">
      <c r="B959" s="1"/>
      <c r="C959" s="1"/>
      <c r="D959" s="1"/>
      <c r="E959" s="1"/>
      <c r="F959" s="9"/>
      <c r="G959" s="1"/>
      <c r="H959" s="1"/>
    </row>
    <row r="960" spans="2:8" x14ac:dyDescent="0.3">
      <c r="B960" s="1"/>
      <c r="C960" s="1"/>
      <c r="D960" s="1"/>
      <c r="E960" s="1"/>
      <c r="F960" s="9"/>
      <c r="G960" s="1"/>
      <c r="H960" s="1"/>
    </row>
    <row r="961" spans="2:8" x14ac:dyDescent="0.3">
      <c r="B961" s="1"/>
      <c r="C961" s="1"/>
      <c r="D961" s="1"/>
      <c r="E961" s="1"/>
      <c r="F961" s="9"/>
      <c r="G961" s="1"/>
      <c r="H961" s="1"/>
    </row>
    <row r="962" spans="2:8" x14ac:dyDescent="0.3">
      <c r="B962" s="1"/>
      <c r="C962" s="1"/>
      <c r="D962" s="1"/>
      <c r="E962" s="1"/>
      <c r="F962" s="9"/>
      <c r="G962" s="1"/>
      <c r="H962" s="1"/>
    </row>
    <row r="963" spans="2:8" x14ac:dyDescent="0.3">
      <c r="B963" s="1"/>
      <c r="C963" s="1"/>
      <c r="D963" s="1"/>
      <c r="E963" s="1"/>
      <c r="F963" s="9"/>
      <c r="G963" s="1"/>
      <c r="H963" s="1"/>
    </row>
    <row r="964" spans="2:8" x14ac:dyDescent="0.3">
      <c r="B964" s="1"/>
      <c r="C964" s="1"/>
      <c r="D964" s="1"/>
      <c r="E964" s="1"/>
      <c r="F964" s="9"/>
      <c r="G964" s="1"/>
      <c r="H964" s="1"/>
    </row>
    <row r="965" spans="2:8" x14ac:dyDescent="0.3">
      <c r="B965" s="1"/>
      <c r="C965" s="1"/>
      <c r="D965" s="1"/>
      <c r="E965" s="1"/>
      <c r="F965" s="9"/>
      <c r="G965" s="1"/>
      <c r="H965" s="1"/>
    </row>
    <row r="966" spans="2:8" x14ac:dyDescent="0.3">
      <c r="B966" s="1"/>
      <c r="C966" s="1"/>
      <c r="D966" s="1"/>
      <c r="E966" s="1"/>
      <c r="F966" s="9"/>
      <c r="G966" s="1"/>
      <c r="H966" s="1"/>
    </row>
    <row r="967" spans="2:8" x14ac:dyDescent="0.3">
      <c r="B967" s="1"/>
      <c r="C967" s="1"/>
      <c r="D967" s="1"/>
      <c r="E967" s="1"/>
      <c r="F967" s="9"/>
      <c r="G967" s="1"/>
      <c r="H967" s="1"/>
    </row>
    <row r="968" spans="2:8" x14ac:dyDescent="0.3">
      <c r="B968" s="1"/>
      <c r="C968" s="1"/>
      <c r="D968" s="1"/>
      <c r="E968" s="1"/>
      <c r="F968" s="9"/>
      <c r="G968" s="1"/>
      <c r="H968" s="1"/>
    </row>
    <row r="969" spans="2:8" x14ac:dyDescent="0.3">
      <c r="B969" s="1"/>
      <c r="C969" s="1"/>
      <c r="D969" s="1"/>
      <c r="E969" s="1"/>
      <c r="F969" s="9"/>
      <c r="G969" s="1"/>
      <c r="H969" s="1"/>
    </row>
    <row r="970" spans="2:8" x14ac:dyDescent="0.3">
      <c r="B970" s="1"/>
      <c r="C970" s="1"/>
      <c r="D970" s="1"/>
      <c r="E970" s="1"/>
      <c r="F970" s="9"/>
      <c r="G970" s="1"/>
      <c r="H970" s="1"/>
    </row>
    <row r="971" spans="2:8" x14ac:dyDescent="0.3">
      <c r="B971" s="1"/>
      <c r="C971" s="1"/>
      <c r="D971" s="1"/>
      <c r="E971" s="1"/>
      <c r="F971" s="9"/>
      <c r="G971" s="1"/>
      <c r="H971" s="1"/>
    </row>
    <row r="972" spans="2:8" x14ac:dyDescent="0.3">
      <c r="B972" s="1"/>
      <c r="C972" s="1"/>
      <c r="D972" s="1"/>
      <c r="E972" s="1"/>
      <c r="F972" s="9"/>
      <c r="G972" s="1"/>
      <c r="H972" s="1"/>
    </row>
    <row r="973" spans="2:8" x14ac:dyDescent="0.3">
      <c r="B973" s="1"/>
      <c r="C973" s="1"/>
      <c r="D973" s="1"/>
      <c r="E973" s="1"/>
      <c r="F973" s="9"/>
      <c r="G973" s="1"/>
      <c r="H973" s="1"/>
    </row>
    <row r="974" spans="2:8" x14ac:dyDescent="0.3">
      <c r="B974" s="1"/>
      <c r="C974" s="1"/>
      <c r="D974" s="1"/>
      <c r="E974" s="1"/>
      <c r="F974" s="9"/>
      <c r="G974" s="1"/>
      <c r="H974" s="1"/>
    </row>
    <row r="975" spans="2:8" x14ac:dyDescent="0.3">
      <c r="B975" s="1"/>
      <c r="C975" s="1"/>
      <c r="D975" s="1"/>
      <c r="E975" s="1"/>
      <c r="F975" s="9"/>
      <c r="G975" s="1"/>
      <c r="H975" s="1"/>
    </row>
    <row r="976" spans="2:8" x14ac:dyDescent="0.3">
      <c r="B976" s="1"/>
      <c r="C976" s="1"/>
      <c r="D976" s="1"/>
      <c r="E976" s="1"/>
      <c r="F976" s="9"/>
      <c r="G976" s="1"/>
      <c r="H976" s="1"/>
    </row>
    <row r="977" spans="2:8" x14ac:dyDescent="0.3">
      <c r="B977" s="1"/>
      <c r="C977" s="1"/>
      <c r="D977" s="1"/>
      <c r="E977" s="1"/>
      <c r="F977" s="9"/>
      <c r="G977" s="1"/>
      <c r="H977" s="1"/>
    </row>
    <row r="978" spans="2:8" x14ac:dyDescent="0.3">
      <c r="B978" s="1"/>
      <c r="C978" s="1"/>
      <c r="D978" s="1"/>
      <c r="E978" s="1"/>
      <c r="F978" s="9"/>
      <c r="G978" s="1"/>
      <c r="H978" s="1"/>
    </row>
    <row r="979" spans="2:8" x14ac:dyDescent="0.3">
      <c r="B979" s="1"/>
      <c r="C979" s="1"/>
      <c r="D979" s="1"/>
      <c r="E979" s="1"/>
      <c r="F979" s="9"/>
      <c r="G979" s="1"/>
      <c r="H979" s="1"/>
    </row>
    <row r="980" spans="2:8" x14ac:dyDescent="0.3">
      <c r="B980" s="1"/>
      <c r="C980" s="1"/>
      <c r="D980" s="1"/>
      <c r="E980" s="1"/>
      <c r="F980" s="9"/>
      <c r="G980" s="1"/>
      <c r="H980" s="1"/>
    </row>
    <row r="981" spans="2:8" x14ac:dyDescent="0.3">
      <c r="B981" s="1"/>
      <c r="C981" s="1"/>
      <c r="D981" s="1"/>
      <c r="E981" s="1"/>
      <c r="F981" s="9"/>
      <c r="G981" s="1"/>
      <c r="H981" s="1"/>
    </row>
    <row r="982" spans="2:8" x14ac:dyDescent="0.3">
      <c r="B982" s="1"/>
      <c r="C982" s="1"/>
      <c r="D982" s="1"/>
      <c r="E982" s="1"/>
      <c r="F982" s="9"/>
      <c r="G982" s="1"/>
      <c r="H982" s="1"/>
    </row>
    <row r="983" spans="2:8" x14ac:dyDescent="0.3">
      <c r="B983" s="1"/>
      <c r="C983" s="1"/>
      <c r="D983" s="1"/>
      <c r="E983" s="1"/>
      <c r="F983" s="9"/>
      <c r="G983" s="1"/>
      <c r="H983" s="1"/>
    </row>
    <row r="984" spans="2:8" x14ac:dyDescent="0.3">
      <c r="B984" s="1"/>
      <c r="C984" s="1"/>
      <c r="D984" s="1"/>
      <c r="E984" s="1"/>
      <c r="F984" s="9"/>
      <c r="G984" s="1"/>
      <c r="H984" s="1"/>
    </row>
    <row r="985" spans="2:8" x14ac:dyDescent="0.3">
      <c r="B985" s="1"/>
      <c r="C985" s="1"/>
      <c r="D985" s="1"/>
      <c r="E985" s="1"/>
      <c r="F985" s="9"/>
      <c r="G985" s="1"/>
      <c r="H985" s="1"/>
    </row>
    <row r="986" spans="2:8" x14ac:dyDescent="0.3">
      <c r="B986" s="1"/>
      <c r="C986" s="1"/>
      <c r="D986" s="1"/>
      <c r="E986" s="1"/>
      <c r="F986" s="9"/>
      <c r="G986" s="1"/>
      <c r="H986" s="1"/>
    </row>
    <row r="987" spans="2:8" x14ac:dyDescent="0.3">
      <c r="B987" s="1"/>
      <c r="C987" s="1"/>
      <c r="D987" s="1"/>
      <c r="E987" s="1"/>
      <c r="F987" s="9"/>
      <c r="G987" s="1"/>
      <c r="H987" s="1"/>
    </row>
    <row r="988" spans="2:8" x14ac:dyDescent="0.3">
      <c r="B988" s="1"/>
      <c r="C988" s="1"/>
      <c r="D988" s="1"/>
      <c r="E988" s="1"/>
      <c r="F988" s="9"/>
      <c r="G988" s="1"/>
      <c r="H988" s="1"/>
    </row>
    <row r="989" spans="2:8" x14ac:dyDescent="0.3">
      <c r="B989" s="1"/>
      <c r="C989" s="1"/>
      <c r="D989" s="1"/>
      <c r="E989" s="1"/>
      <c r="F989" s="9"/>
      <c r="G989" s="1"/>
      <c r="H989" s="1"/>
    </row>
    <row r="990" spans="2:8" x14ac:dyDescent="0.3">
      <c r="B990" s="1"/>
      <c r="C990" s="1"/>
      <c r="D990" s="1"/>
      <c r="E990" s="1"/>
      <c r="F990" s="9"/>
      <c r="G990" s="1"/>
      <c r="H990" s="1"/>
    </row>
    <row r="991" spans="2:8" x14ac:dyDescent="0.3">
      <c r="B991" s="1"/>
      <c r="C991" s="1"/>
      <c r="D991" s="1"/>
      <c r="E991" s="1"/>
      <c r="F991" s="9"/>
      <c r="G991" s="1"/>
      <c r="H991" s="1"/>
    </row>
    <row r="992" spans="2:8" x14ac:dyDescent="0.3">
      <c r="B992" s="1"/>
      <c r="C992" s="1"/>
      <c r="D992" s="1"/>
      <c r="E992" s="1"/>
      <c r="F992" s="9"/>
      <c r="G992" s="1"/>
      <c r="H992" s="1"/>
    </row>
    <row r="993" spans="2:8" x14ac:dyDescent="0.3">
      <c r="B993" s="1"/>
      <c r="C993" s="1"/>
      <c r="D993" s="1"/>
      <c r="E993" s="1"/>
      <c r="F993" s="9"/>
      <c r="G993" s="1"/>
      <c r="H993" s="1"/>
    </row>
    <row r="994" spans="2:8" x14ac:dyDescent="0.3">
      <c r="B994" s="1"/>
      <c r="C994" s="1"/>
      <c r="D994" s="1"/>
      <c r="E994" s="1"/>
      <c r="F994" s="9"/>
      <c r="G994" s="1"/>
      <c r="H994" s="1"/>
    </row>
    <row r="995" spans="2:8" x14ac:dyDescent="0.3">
      <c r="B995" s="1"/>
      <c r="C995" s="1"/>
      <c r="D995" s="1"/>
      <c r="E995" s="1"/>
      <c r="F995" s="9"/>
      <c r="G995" s="1"/>
      <c r="H995" s="1"/>
    </row>
    <row r="996" spans="2:8" x14ac:dyDescent="0.3">
      <c r="B996" s="1"/>
      <c r="C996" s="1"/>
      <c r="D996" s="1"/>
      <c r="E996" s="1"/>
      <c r="F996" s="9"/>
      <c r="G996" s="1"/>
      <c r="H996" s="1"/>
    </row>
    <row r="997" spans="2:8" x14ac:dyDescent="0.3">
      <c r="B997" s="1"/>
      <c r="C997" s="1"/>
      <c r="D997" s="1"/>
      <c r="E997" s="1"/>
      <c r="F997" s="9"/>
      <c r="G997" s="1"/>
      <c r="H997" s="1"/>
    </row>
    <row r="998" spans="2:8" x14ac:dyDescent="0.3">
      <c r="B998" s="1"/>
      <c r="C998" s="1"/>
      <c r="D998" s="1"/>
      <c r="E998" s="1"/>
      <c r="F998" s="9"/>
      <c r="G998" s="1"/>
      <c r="H998" s="1"/>
    </row>
    <row r="999" spans="2:8" x14ac:dyDescent="0.3">
      <c r="B999" s="1"/>
      <c r="C999" s="1"/>
      <c r="D999" s="1"/>
      <c r="E999" s="1"/>
      <c r="F999" s="9"/>
      <c r="G999" s="1"/>
      <c r="H999" s="1"/>
    </row>
    <row r="1000" spans="2:8" x14ac:dyDescent="0.3">
      <c r="B1000" s="1"/>
      <c r="C1000" s="1"/>
      <c r="D1000" s="1"/>
      <c r="E1000" s="1"/>
      <c r="F1000" s="9"/>
      <c r="G1000" s="1"/>
      <c r="H1000" s="1"/>
    </row>
    <row r="1001" spans="2:8" x14ac:dyDescent="0.3">
      <c r="B1001" s="1"/>
      <c r="C1001" s="1"/>
      <c r="D1001" s="1"/>
      <c r="E1001" s="1"/>
      <c r="F1001" s="9"/>
      <c r="G1001" s="1"/>
      <c r="H1001" s="1"/>
    </row>
    <row r="1002" spans="2:8" x14ac:dyDescent="0.3">
      <c r="B1002" s="1"/>
      <c r="C1002" s="1"/>
      <c r="D1002" s="1"/>
      <c r="E1002" s="1"/>
      <c r="F1002" s="9"/>
      <c r="G1002" s="1"/>
      <c r="H1002" s="1"/>
    </row>
    <row r="1003" spans="2:8" x14ac:dyDescent="0.3">
      <c r="B1003" s="1"/>
      <c r="C1003" s="1"/>
      <c r="D1003" s="1"/>
      <c r="E1003" s="1"/>
      <c r="F1003" s="9"/>
      <c r="G1003" s="1"/>
      <c r="H1003" s="1"/>
    </row>
    <row r="1004" spans="2:8" x14ac:dyDescent="0.3">
      <c r="B1004" s="1"/>
      <c r="C1004" s="1"/>
      <c r="D1004" s="1"/>
      <c r="E1004" s="1"/>
      <c r="F1004" s="9"/>
      <c r="G1004" s="1"/>
      <c r="H1004" s="1"/>
    </row>
    <row r="1005" spans="2:8" x14ac:dyDescent="0.3">
      <c r="B1005" s="1"/>
      <c r="C1005" s="1"/>
      <c r="D1005" s="1"/>
      <c r="E1005" s="1"/>
      <c r="F1005" s="9"/>
      <c r="G1005" s="1"/>
      <c r="H1005" s="1"/>
    </row>
    <row r="1006" spans="2:8" x14ac:dyDescent="0.3">
      <c r="B1006" s="1"/>
      <c r="C1006" s="1"/>
      <c r="D1006" s="1"/>
      <c r="E1006" s="1"/>
      <c r="F1006" s="9"/>
      <c r="G1006" s="1"/>
      <c r="H1006" s="1"/>
    </row>
    <row r="1007" spans="2:8" x14ac:dyDescent="0.3">
      <c r="B1007" s="1"/>
      <c r="C1007" s="1"/>
      <c r="D1007" s="1"/>
      <c r="E1007" s="1"/>
      <c r="F1007" s="9"/>
      <c r="G1007" s="1"/>
      <c r="H1007" s="1"/>
    </row>
    <row r="1008" spans="2:8" x14ac:dyDescent="0.3">
      <c r="B1008" s="1"/>
      <c r="C1008" s="1"/>
      <c r="D1008" s="1"/>
      <c r="E1008" s="1"/>
      <c r="F1008" s="9"/>
      <c r="G1008" s="1"/>
      <c r="H1008" s="1"/>
    </row>
    <row r="1009" spans="2:8" x14ac:dyDescent="0.3">
      <c r="B1009" s="1"/>
      <c r="C1009" s="1"/>
      <c r="D1009" s="1"/>
      <c r="E1009" s="1"/>
      <c r="F1009" s="9"/>
      <c r="G1009" s="1"/>
      <c r="H1009" s="1"/>
    </row>
    <row r="1010" spans="2:8" x14ac:dyDescent="0.3">
      <c r="B1010" s="1"/>
      <c r="C1010" s="1"/>
      <c r="D1010" s="1"/>
      <c r="E1010" s="1"/>
      <c r="F1010" s="9"/>
      <c r="G1010" s="1"/>
      <c r="H1010" s="1"/>
    </row>
    <row r="1011" spans="2:8" x14ac:dyDescent="0.3">
      <c r="B1011" s="1"/>
      <c r="C1011" s="1"/>
      <c r="D1011" s="1"/>
      <c r="E1011" s="1"/>
      <c r="F1011" s="9"/>
      <c r="G1011" s="1"/>
      <c r="H1011" s="1"/>
    </row>
    <row r="1012" spans="2:8" x14ac:dyDescent="0.3">
      <c r="B1012" s="1"/>
      <c r="C1012" s="1"/>
      <c r="D1012" s="1"/>
      <c r="E1012" s="1"/>
      <c r="F1012" s="9"/>
      <c r="G1012" s="1"/>
      <c r="H1012" s="1"/>
    </row>
    <row r="1013" spans="2:8" x14ac:dyDescent="0.3">
      <c r="B1013" s="1"/>
      <c r="C1013" s="1"/>
      <c r="D1013" s="1"/>
      <c r="E1013" s="1"/>
      <c r="F1013" s="9"/>
      <c r="G1013" s="1"/>
      <c r="H1013" s="1"/>
    </row>
    <row r="1014" spans="2:8" x14ac:dyDescent="0.3">
      <c r="B1014" s="1"/>
      <c r="C1014" s="1"/>
      <c r="D1014" s="1"/>
      <c r="E1014" s="1"/>
      <c r="F1014" s="9"/>
      <c r="G1014" s="1"/>
      <c r="H1014" s="1"/>
    </row>
    <row r="1015" spans="2:8" x14ac:dyDescent="0.3">
      <c r="B1015" s="1"/>
      <c r="C1015" s="1"/>
      <c r="D1015" s="1"/>
      <c r="E1015" s="1"/>
      <c r="F1015" s="9"/>
      <c r="G1015" s="1"/>
      <c r="H1015" s="1"/>
    </row>
    <row r="1016" spans="2:8" x14ac:dyDescent="0.3">
      <c r="B1016" s="1"/>
      <c r="C1016" s="1"/>
      <c r="D1016" s="1"/>
      <c r="E1016" s="1"/>
      <c r="F1016" s="9"/>
      <c r="G1016" s="1"/>
      <c r="H1016" s="1"/>
    </row>
    <row r="1017" spans="2:8" x14ac:dyDescent="0.3">
      <c r="B1017" s="1"/>
      <c r="C1017" s="1"/>
      <c r="D1017" s="1"/>
      <c r="E1017" s="1"/>
      <c r="F1017" s="9"/>
      <c r="G1017" s="1"/>
      <c r="H1017" s="1"/>
    </row>
    <row r="1018" spans="2:8" x14ac:dyDescent="0.3">
      <c r="B1018" s="1"/>
      <c r="C1018" s="1"/>
      <c r="D1018" s="1"/>
      <c r="E1018" s="1"/>
      <c r="F1018" s="9"/>
      <c r="G1018" s="1"/>
      <c r="H1018" s="1"/>
    </row>
    <row r="1019" spans="2:8" x14ac:dyDescent="0.3">
      <c r="B1019" s="1"/>
      <c r="C1019" s="1"/>
      <c r="D1019" s="1"/>
      <c r="E1019" s="1"/>
      <c r="F1019" s="9"/>
      <c r="G1019" s="1"/>
      <c r="H1019" s="1"/>
    </row>
    <row r="1020" spans="2:8" x14ac:dyDescent="0.3">
      <c r="B1020" s="1"/>
      <c r="C1020" s="1"/>
      <c r="D1020" s="1"/>
      <c r="E1020" s="1"/>
      <c r="F1020" s="9"/>
      <c r="G1020" s="1"/>
      <c r="H1020" s="1"/>
    </row>
    <row r="1021" spans="2:8" x14ac:dyDescent="0.3">
      <c r="B1021" s="1"/>
      <c r="C1021" s="1"/>
      <c r="D1021" s="1"/>
      <c r="E1021" s="1"/>
      <c r="F1021" s="9"/>
      <c r="G1021" s="1"/>
      <c r="H1021" s="1"/>
    </row>
    <row r="1022" spans="2:8" x14ac:dyDescent="0.3">
      <c r="B1022" s="1"/>
      <c r="C1022" s="1"/>
      <c r="D1022" s="1"/>
      <c r="E1022" s="1"/>
      <c r="F1022" s="9"/>
      <c r="G1022" s="1"/>
      <c r="H1022" s="1"/>
    </row>
    <row r="1023" spans="2:8" x14ac:dyDescent="0.3">
      <c r="B1023" s="1"/>
      <c r="C1023" s="1"/>
      <c r="D1023" s="1"/>
      <c r="E1023" s="1"/>
      <c r="F1023" s="9"/>
      <c r="G1023" s="1"/>
      <c r="H1023" s="1"/>
    </row>
    <row r="1024" spans="2:8" x14ac:dyDescent="0.3">
      <c r="B1024" s="1"/>
      <c r="C1024" s="1"/>
      <c r="D1024" s="1"/>
      <c r="E1024" s="1"/>
      <c r="F1024" s="9"/>
      <c r="G1024" s="1"/>
      <c r="H1024" s="1"/>
    </row>
    <row r="1025" spans="2:8" x14ac:dyDescent="0.3">
      <c r="B1025" s="1"/>
      <c r="C1025" s="1"/>
      <c r="D1025" s="1"/>
      <c r="E1025" s="1"/>
      <c r="F1025" s="9"/>
      <c r="G1025" s="1"/>
      <c r="H1025" s="1"/>
    </row>
    <row r="1026" spans="2:8" x14ac:dyDescent="0.3">
      <c r="B1026" s="1"/>
      <c r="C1026" s="1"/>
      <c r="D1026" s="1"/>
      <c r="E1026" s="1"/>
      <c r="F1026" s="9"/>
      <c r="G1026" s="1"/>
      <c r="H1026" s="1"/>
    </row>
    <row r="1027" spans="2:8" x14ac:dyDescent="0.3">
      <c r="B1027" s="1"/>
      <c r="C1027" s="1"/>
      <c r="D1027" s="1"/>
      <c r="E1027" s="1"/>
      <c r="F1027" s="9"/>
      <c r="G1027" s="1"/>
      <c r="H1027" s="1"/>
    </row>
    <row r="1028" spans="2:8" x14ac:dyDescent="0.3">
      <c r="B1028" s="1"/>
      <c r="C1028" s="1"/>
      <c r="D1028" s="1"/>
      <c r="E1028" s="1"/>
      <c r="F1028" s="9"/>
      <c r="G1028" s="1"/>
      <c r="H1028" s="1"/>
    </row>
    <row r="1029" spans="2:8" x14ac:dyDescent="0.3">
      <c r="B1029" s="1"/>
      <c r="C1029" s="1"/>
      <c r="D1029" s="1"/>
      <c r="E1029" s="1"/>
      <c r="F1029" s="9"/>
      <c r="G1029" s="1"/>
      <c r="H1029" s="1"/>
    </row>
    <row r="1030" spans="2:8" x14ac:dyDescent="0.3">
      <c r="B1030" s="1"/>
      <c r="C1030" s="1"/>
      <c r="D1030" s="1"/>
      <c r="E1030" s="1"/>
      <c r="F1030" s="9"/>
      <c r="G1030" s="1"/>
      <c r="H1030" s="1"/>
    </row>
    <row r="1031" spans="2:8" x14ac:dyDescent="0.3">
      <c r="B1031" s="1"/>
      <c r="C1031" s="1"/>
      <c r="D1031" s="1"/>
      <c r="E1031" s="1"/>
      <c r="F1031" s="9"/>
      <c r="G1031" s="1"/>
      <c r="H1031" s="1"/>
    </row>
    <row r="1032" spans="2:8" x14ac:dyDescent="0.3">
      <c r="B1032" s="1"/>
      <c r="C1032" s="1"/>
      <c r="D1032" s="1"/>
      <c r="E1032" s="1"/>
      <c r="F1032" s="9"/>
      <c r="G1032" s="1"/>
      <c r="H1032" s="1"/>
    </row>
    <row r="1033" spans="2:8" x14ac:dyDescent="0.3">
      <c r="B1033" s="1"/>
      <c r="C1033" s="1"/>
      <c r="D1033" s="1"/>
      <c r="E1033" s="1"/>
      <c r="F1033" s="9"/>
      <c r="G1033" s="1"/>
      <c r="H1033" s="1"/>
    </row>
    <row r="1034" spans="2:8" x14ac:dyDescent="0.3">
      <c r="B1034" s="1"/>
      <c r="C1034" s="1"/>
      <c r="D1034" s="1"/>
      <c r="E1034" s="1"/>
      <c r="F1034" s="9"/>
      <c r="G1034" s="1"/>
      <c r="H1034" s="1"/>
    </row>
    <row r="1035" spans="2:8" x14ac:dyDescent="0.3">
      <c r="B1035" s="1"/>
      <c r="C1035" s="1"/>
      <c r="D1035" s="1"/>
      <c r="E1035" s="1"/>
      <c r="F1035" s="9"/>
      <c r="G1035" s="1"/>
      <c r="H1035" s="1"/>
    </row>
    <row r="1036" spans="2:8" x14ac:dyDescent="0.3">
      <c r="B1036" s="1"/>
      <c r="C1036" s="1"/>
      <c r="D1036" s="1"/>
      <c r="E1036" s="1"/>
      <c r="F1036" s="9"/>
      <c r="G1036" s="1"/>
      <c r="H1036" s="1"/>
    </row>
    <row r="1037" spans="2:8" x14ac:dyDescent="0.3">
      <c r="B1037" s="1"/>
      <c r="C1037" s="1"/>
      <c r="D1037" s="1"/>
      <c r="E1037" s="1"/>
      <c r="F1037" s="9"/>
      <c r="G1037" s="1"/>
      <c r="H1037" s="1"/>
    </row>
    <row r="1038" spans="2:8" x14ac:dyDescent="0.3">
      <c r="B1038" s="1"/>
      <c r="C1038" s="1"/>
      <c r="D1038" s="1"/>
      <c r="E1038" s="1"/>
      <c r="F1038" s="9"/>
      <c r="G1038" s="1"/>
      <c r="H1038" s="1"/>
    </row>
    <row r="1039" spans="2:8" x14ac:dyDescent="0.3">
      <c r="B1039" s="1"/>
      <c r="C1039" s="1"/>
      <c r="D1039" s="1"/>
      <c r="E1039" s="1"/>
      <c r="F1039" s="9"/>
      <c r="G1039" s="1"/>
      <c r="H1039" s="1"/>
    </row>
    <row r="1040" spans="2:8" x14ac:dyDescent="0.3">
      <c r="B1040" s="1"/>
      <c r="C1040" s="1"/>
      <c r="D1040" s="1"/>
      <c r="E1040" s="1"/>
      <c r="F1040" s="9"/>
      <c r="G1040" s="1"/>
      <c r="H1040" s="1"/>
    </row>
    <row r="1041" spans="2:8" x14ac:dyDescent="0.3">
      <c r="B1041" s="1"/>
      <c r="C1041" s="1"/>
      <c r="D1041" s="1"/>
      <c r="E1041" s="1"/>
      <c r="F1041" s="9"/>
      <c r="G1041" s="1"/>
      <c r="H1041" s="1"/>
    </row>
    <row r="1042" spans="2:8" x14ac:dyDescent="0.3">
      <c r="B1042" s="1"/>
      <c r="C1042" s="1"/>
      <c r="D1042" s="1"/>
      <c r="E1042" s="1"/>
      <c r="F1042" s="9"/>
      <c r="G1042" s="1"/>
      <c r="H1042" s="1"/>
    </row>
    <row r="1043" spans="2:8" x14ac:dyDescent="0.3">
      <c r="B1043" s="1"/>
      <c r="C1043" s="1"/>
      <c r="D1043" s="1"/>
      <c r="E1043" s="1"/>
      <c r="F1043" s="9"/>
      <c r="G1043" s="1"/>
      <c r="H1043" s="1"/>
    </row>
    <row r="1044" spans="2:8" x14ac:dyDescent="0.3">
      <c r="B1044" s="1"/>
      <c r="C1044" s="1"/>
      <c r="D1044" s="1"/>
      <c r="E1044" s="1"/>
      <c r="F1044" s="9"/>
      <c r="G1044" s="1"/>
      <c r="H1044" s="1"/>
    </row>
    <row r="1045" spans="2:8" x14ac:dyDescent="0.3">
      <c r="B1045" s="1"/>
      <c r="C1045" s="1"/>
      <c r="D1045" s="1"/>
      <c r="E1045" s="1"/>
      <c r="F1045" s="9"/>
      <c r="G1045" s="1"/>
      <c r="H1045" s="1"/>
    </row>
    <row r="1046" spans="2:8" x14ac:dyDescent="0.3">
      <c r="B1046" s="1"/>
      <c r="C1046" s="1"/>
      <c r="D1046" s="1"/>
      <c r="E1046" s="1"/>
      <c r="F1046" s="9"/>
      <c r="G1046" s="1"/>
      <c r="H1046" s="1"/>
    </row>
    <row r="1047" spans="2:8" x14ac:dyDescent="0.3">
      <c r="B1047" s="1"/>
      <c r="C1047" s="1"/>
      <c r="D1047" s="1"/>
      <c r="E1047" s="1"/>
      <c r="F1047" s="9"/>
      <c r="G1047" s="1"/>
      <c r="H1047" s="1"/>
    </row>
    <row r="1048" spans="2:8" x14ac:dyDescent="0.3">
      <c r="B1048" s="1"/>
      <c r="C1048" s="1"/>
      <c r="D1048" s="1"/>
      <c r="E1048" s="1"/>
      <c r="F1048" s="9"/>
      <c r="G1048" s="1"/>
      <c r="H1048" s="1"/>
    </row>
    <row r="1049" spans="2:8" x14ac:dyDescent="0.3">
      <c r="B1049" s="1"/>
      <c r="C1049" s="1"/>
      <c r="D1049" s="1"/>
      <c r="E1049" s="1"/>
      <c r="F1049" s="9"/>
      <c r="G1049" s="1"/>
      <c r="H1049" s="1"/>
    </row>
    <row r="1050" spans="2:8" x14ac:dyDescent="0.3">
      <c r="B1050" s="1"/>
      <c r="C1050" s="1"/>
      <c r="D1050" s="1"/>
      <c r="E1050" s="1"/>
      <c r="F1050" s="9"/>
      <c r="G1050" s="1"/>
      <c r="H1050" s="1"/>
    </row>
    <row r="1051" spans="2:8" x14ac:dyDescent="0.3">
      <c r="B1051" s="1"/>
      <c r="C1051" s="1"/>
      <c r="D1051" s="1"/>
      <c r="E1051" s="1"/>
      <c r="F1051" s="9"/>
      <c r="G1051" s="1"/>
      <c r="H1051" s="1"/>
    </row>
    <row r="1052" spans="2:8" x14ac:dyDescent="0.3">
      <c r="B1052" s="1"/>
      <c r="C1052" s="1"/>
      <c r="D1052" s="1"/>
      <c r="E1052" s="1"/>
      <c r="F1052" s="9"/>
      <c r="G1052" s="1"/>
      <c r="H1052" s="1"/>
    </row>
    <row r="1053" spans="2:8" x14ac:dyDescent="0.3">
      <c r="B1053" s="1"/>
      <c r="C1053" s="1"/>
      <c r="D1053" s="1"/>
      <c r="E1053" s="1"/>
      <c r="F1053" s="9"/>
      <c r="G1053" s="1"/>
      <c r="H1053" s="1"/>
    </row>
    <row r="1054" spans="2:8" x14ac:dyDescent="0.3">
      <c r="B1054" s="1"/>
      <c r="C1054" s="1"/>
      <c r="D1054" s="1"/>
      <c r="E1054" s="1"/>
      <c r="F1054" s="9"/>
      <c r="G1054" s="1"/>
      <c r="H1054" s="1"/>
    </row>
    <row r="1055" spans="2:8" x14ac:dyDescent="0.3">
      <c r="B1055" s="1"/>
      <c r="C1055" s="1"/>
      <c r="D1055" s="1"/>
      <c r="E1055" s="1"/>
      <c r="F1055" s="9"/>
      <c r="G1055" s="1"/>
      <c r="H1055" s="1"/>
    </row>
    <row r="1056" spans="2:8" x14ac:dyDescent="0.3">
      <c r="B1056" s="1"/>
      <c r="C1056" s="1"/>
      <c r="D1056" s="1"/>
      <c r="E1056" s="1"/>
      <c r="F1056" s="9"/>
      <c r="G1056" s="1"/>
      <c r="H1056" s="1"/>
    </row>
    <row r="1057" spans="2:8" x14ac:dyDescent="0.3">
      <c r="B1057" s="1"/>
      <c r="C1057" s="1"/>
      <c r="D1057" s="1"/>
      <c r="E1057" s="1"/>
      <c r="F1057" s="9"/>
      <c r="G1057" s="1"/>
      <c r="H1057" s="1"/>
    </row>
    <row r="1058" spans="2:8" x14ac:dyDescent="0.3">
      <c r="B1058" s="1"/>
      <c r="C1058" s="1"/>
      <c r="D1058" s="1"/>
      <c r="E1058" s="1"/>
      <c r="F1058" s="9"/>
      <c r="G1058" s="1"/>
      <c r="H1058" s="1"/>
    </row>
    <row r="1059" spans="2:8" x14ac:dyDescent="0.3">
      <c r="B1059" s="1"/>
      <c r="C1059" s="1"/>
      <c r="D1059" s="1"/>
      <c r="E1059" s="1"/>
      <c r="F1059" s="9"/>
      <c r="G1059" s="1"/>
      <c r="H1059" s="1"/>
    </row>
    <row r="1060" spans="2:8" x14ac:dyDescent="0.3">
      <c r="B1060" s="1"/>
      <c r="C1060" s="1"/>
      <c r="D1060" s="1"/>
      <c r="E1060" s="1"/>
      <c r="F1060" s="9"/>
      <c r="G1060" s="1"/>
      <c r="H1060" s="1"/>
    </row>
    <row r="1061" spans="2:8" x14ac:dyDescent="0.3">
      <c r="B1061" s="1"/>
      <c r="C1061" s="1"/>
      <c r="D1061" s="1"/>
      <c r="E1061" s="1"/>
      <c r="F1061" s="9"/>
      <c r="G1061" s="1"/>
      <c r="H1061" s="1"/>
    </row>
    <row r="1062" spans="2:8" x14ac:dyDescent="0.3">
      <c r="B1062" s="1"/>
      <c r="C1062" s="1"/>
      <c r="D1062" s="1"/>
      <c r="E1062" s="1"/>
      <c r="F1062" s="9"/>
      <c r="G1062" s="1"/>
      <c r="H1062" s="1"/>
    </row>
    <row r="1063" spans="2:8" x14ac:dyDescent="0.3">
      <c r="B1063" s="1"/>
      <c r="C1063" s="1"/>
      <c r="D1063" s="1"/>
      <c r="E1063" s="1"/>
      <c r="F1063" s="9"/>
      <c r="G1063" s="1"/>
      <c r="H1063" s="1"/>
    </row>
    <row r="1064" spans="2:8" x14ac:dyDescent="0.3">
      <c r="B1064" s="1"/>
      <c r="C1064" s="1"/>
      <c r="D1064" s="1"/>
      <c r="E1064" s="1"/>
      <c r="F1064" s="9"/>
      <c r="G1064" s="1"/>
      <c r="H1064" s="1"/>
    </row>
    <row r="1065" spans="2:8" x14ac:dyDescent="0.3">
      <c r="B1065" s="1"/>
      <c r="C1065" s="1"/>
      <c r="D1065" s="1"/>
      <c r="E1065" s="1"/>
      <c r="F1065" s="9"/>
      <c r="G1065" s="1"/>
      <c r="H1065" s="1"/>
    </row>
    <row r="1066" spans="2:8" x14ac:dyDescent="0.3">
      <c r="B1066" s="1"/>
      <c r="C1066" s="1"/>
      <c r="D1066" s="1"/>
      <c r="E1066" s="1"/>
      <c r="F1066" s="9"/>
      <c r="G1066" s="1"/>
      <c r="H1066" s="1"/>
    </row>
    <row r="1067" spans="2:8" x14ac:dyDescent="0.3">
      <c r="B1067" s="1"/>
      <c r="C1067" s="1"/>
      <c r="D1067" s="1"/>
      <c r="E1067" s="1"/>
      <c r="F1067" s="9"/>
      <c r="G1067" s="1"/>
      <c r="H1067" s="1"/>
    </row>
    <row r="1068" spans="2:8" x14ac:dyDescent="0.3">
      <c r="B1068" s="1"/>
      <c r="C1068" s="1"/>
      <c r="D1068" s="1"/>
      <c r="E1068" s="1"/>
      <c r="F1068" s="9"/>
      <c r="G1068" s="1"/>
      <c r="H1068" s="1"/>
    </row>
    <row r="1069" spans="2:8" x14ac:dyDescent="0.3">
      <c r="B1069" s="1"/>
      <c r="C1069" s="1"/>
      <c r="D1069" s="1"/>
      <c r="E1069" s="1"/>
      <c r="F1069" s="9"/>
      <c r="G1069" s="1"/>
      <c r="H1069" s="1"/>
    </row>
    <row r="1070" spans="2:8" x14ac:dyDescent="0.3">
      <c r="B1070" s="1"/>
      <c r="C1070" s="1"/>
      <c r="D1070" s="1"/>
      <c r="E1070" s="1"/>
      <c r="F1070" s="9"/>
      <c r="G1070" s="1"/>
      <c r="H1070" s="1"/>
    </row>
    <row r="1071" spans="2:8" x14ac:dyDescent="0.3">
      <c r="B1071" s="1"/>
      <c r="C1071" s="1"/>
      <c r="D1071" s="1"/>
      <c r="E1071" s="1"/>
      <c r="F1071" s="9"/>
      <c r="G1071" s="1"/>
      <c r="H1071" s="1"/>
    </row>
    <row r="1072" spans="2:8" x14ac:dyDescent="0.3">
      <c r="B1072" s="1"/>
      <c r="C1072" s="1"/>
      <c r="D1072" s="1"/>
      <c r="E1072" s="1"/>
      <c r="F1072" s="9"/>
      <c r="G1072" s="1"/>
      <c r="H1072" s="1"/>
    </row>
    <row r="1073" spans="2:8" x14ac:dyDescent="0.3">
      <c r="B1073" s="1"/>
      <c r="C1073" s="1"/>
      <c r="D1073" s="1"/>
      <c r="E1073" s="1"/>
      <c r="F1073" s="9"/>
      <c r="G1073" s="1"/>
      <c r="H1073" s="1"/>
    </row>
    <row r="1074" spans="2:8" x14ac:dyDescent="0.3">
      <c r="B1074" s="1"/>
      <c r="C1074" s="1"/>
      <c r="D1074" s="1"/>
      <c r="E1074" s="1"/>
      <c r="F1074" s="9"/>
      <c r="G1074" s="1"/>
      <c r="H1074" s="1"/>
    </row>
    <row r="1075" spans="2:8" x14ac:dyDescent="0.3">
      <c r="B1075" s="1"/>
      <c r="C1075" s="1"/>
      <c r="D1075" s="1"/>
      <c r="E1075" s="1"/>
      <c r="F1075" s="9"/>
      <c r="G1075" s="1"/>
      <c r="H1075" s="1"/>
    </row>
    <row r="1076" spans="2:8" x14ac:dyDescent="0.3">
      <c r="B1076" s="1"/>
      <c r="C1076" s="1"/>
      <c r="D1076" s="1"/>
      <c r="E1076" s="1"/>
      <c r="F1076" s="9"/>
      <c r="G1076" s="1"/>
      <c r="H1076" s="1"/>
    </row>
    <row r="1077" spans="2:8" x14ac:dyDescent="0.3">
      <c r="B1077" s="1"/>
      <c r="C1077" s="1"/>
      <c r="D1077" s="1"/>
      <c r="E1077" s="1"/>
      <c r="F1077" s="9"/>
      <c r="G1077" s="1"/>
      <c r="H1077" s="1"/>
    </row>
    <row r="1078" spans="2:8" x14ac:dyDescent="0.3">
      <c r="B1078" s="1"/>
      <c r="C1078" s="1"/>
      <c r="D1078" s="1"/>
      <c r="E1078" s="1"/>
      <c r="F1078" s="9"/>
      <c r="G1078" s="1"/>
      <c r="H1078" s="1"/>
    </row>
    <row r="1079" spans="2:8" x14ac:dyDescent="0.3">
      <c r="B1079" s="1"/>
      <c r="C1079" s="1"/>
      <c r="D1079" s="1"/>
      <c r="E1079" s="1"/>
      <c r="F1079" s="9"/>
      <c r="G1079" s="1"/>
      <c r="H1079" s="1"/>
    </row>
    <row r="1080" spans="2:8" x14ac:dyDescent="0.3">
      <c r="B1080" s="1"/>
      <c r="C1080" s="1"/>
      <c r="D1080" s="1"/>
      <c r="E1080" s="1"/>
      <c r="F1080" s="9"/>
      <c r="G1080" s="1"/>
      <c r="H1080" s="1"/>
    </row>
    <row r="1081" spans="2:8" x14ac:dyDescent="0.3">
      <c r="B1081" s="1"/>
      <c r="C1081" s="1"/>
      <c r="D1081" s="1"/>
      <c r="E1081" s="1"/>
      <c r="F1081" s="9"/>
      <c r="G1081" s="1"/>
      <c r="H1081" s="1"/>
    </row>
    <row r="1082" spans="2:8" x14ac:dyDescent="0.3">
      <c r="B1082" s="1"/>
      <c r="C1082" s="1"/>
      <c r="D1082" s="1"/>
      <c r="E1082" s="1"/>
      <c r="F1082" s="9"/>
      <c r="G1082" s="1"/>
      <c r="H1082" s="1"/>
    </row>
    <row r="1083" spans="2:8" x14ac:dyDescent="0.3">
      <c r="B1083" s="1"/>
      <c r="C1083" s="1"/>
      <c r="D1083" s="1"/>
      <c r="E1083" s="1"/>
      <c r="F1083" s="9"/>
      <c r="G1083" s="1"/>
      <c r="H1083" s="1"/>
    </row>
    <row r="1084" spans="2:8" x14ac:dyDescent="0.3">
      <c r="B1084" s="1"/>
      <c r="C1084" s="1"/>
      <c r="D1084" s="1"/>
      <c r="E1084" s="1"/>
      <c r="F1084" s="9"/>
      <c r="G1084" s="1"/>
      <c r="H1084" s="1"/>
    </row>
    <row r="1085" spans="2:8" x14ac:dyDescent="0.3">
      <c r="B1085" s="1"/>
      <c r="C1085" s="1"/>
      <c r="D1085" s="1"/>
      <c r="E1085" s="1"/>
      <c r="F1085" s="9"/>
      <c r="G1085" s="1"/>
      <c r="H1085" s="1"/>
    </row>
    <row r="1086" spans="2:8" x14ac:dyDescent="0.3">
      <c r="B1086" s="1"/>
      <c r="C1086" s="1"/>
      <c r="D1086" s="1"/>
      <c r="E1086" s="1"/>
      <c r="F1086" s="9"/>
      <c r="G1086" s="1"/>
      <c r="H1086" s="1"/>
    </row>
    <row r="1087" spans="2:8" x14ac:dyDescent="0.3">
      <c r="B1087" s="1"/>
      <c r="C1087" s="1"/>
      <c r="D1087" s="1"/>
      <c r="E1087" s="1"/>
      <c r="F1087" s="9"/>
      <c r="G1087" s="1"/>
      <c r="H1087" s="1"/>
    </row>
    <row r="1088" spans="2:8" x14ac:dyDescent="0.3">
      <c r="B1088" s="1"/>
      <c r="C1088" s="1"/>
      <c r="D1088" s="1"/>
      <c r="E1088" s="1"/>
      <c r="F1088" s="9"/>
      <c r="G1088" s="1"/>
      <c r="H1088" s="1"/>
    </row>
    <row r="1089" spans="2:8" x14ac:dyDescent="0.3">
      <c r="B1089" s="1"/>
      <c r="C1089" s="1"/>
      <c r="D1089" s="1"/>
      <c r="E1089" s="1"/>
      <c r="F1089" s="9"/>
      <c r="G1089" s="1"/>
      <c r="H1089" s="1"/>
    </row>
    <row r="1090" spans="2:8" x14ac:dyDescent="0.3">
      <c r="B1090" s="1"/>
      <c r="C1090" s="1"/>
      <c r="D1090" s="1"/>
      <c r="E1090" s="1"/>
      <c r="F1090" s="9"/>
      <c r="G1090" s="1"/>
      <c r="H1090" s="1"/>
    </row>
    <row r="1091" spans="2:8" x14ac:dyDescent="0.3">
      <c r="B1091" s="1"/>
      <c r="C1091" s="1"/>
      <c r="D1091" s="1"/>
      <c r="E1091" s="1"/>
      <c r="F1091" s="9"/>
      <c r="G1091" s="1"/>
      <c r="H1091" s="1"/>
    </row>
    <row r="1092" spans="2:8" x14ac:dyDescent="0.3">
      <c r="B1092" s="1"/>
      <c r="C1092" s="1"/>
      <c r="D1092" s="1"/>
      <c r="E1092" s="1"/>
      <c r="F1092" s="9"/>
      <c r="G1092" s="1"/>
      <c r="H1092" s="1"/>
    </row>
    <row r="1093" spans="2:8" x14ac:dyDescent="0.3">
      <c r="B1093" s="1"/>
      <c r="C1093" s="1"/>
      <c r="D1093" s="1"/>
      <c r="E1093" s="1"/>
      <c r="F1093" s="9"/>
      <c r="G1093" s="1"/>
      <c r="H1093" s="1"/>
    </row>
    <row r="1094" spans="2:8" x14ac:dyDescent="0.3">
      <c r="B1094" s="1"/>
      <c r="C1094" s="1"/>
      <c r="D1094" s="1"/>
      <c r="E1094" s="1"/>
      <c r="F1094" s="9"/>
      <c r="G1094" s="1"/>
      <c r="H1094" s="1"/>
    </row>
    <row r="1095" spans="2:8" x14ac:dyDescent="0.3">
      <c r="B1095" s="1"/>
      <c r="C1095" s="1"/>
      <c r="D1095" s="1"/>
      <c r="E1095" s="1"/>
      <c r="F1095" s="9"/>
      <c r="G1095" s="1"/>
      <c r="H1095" s="1"/>
    </row>
    <row r="1096" spans="2:8" x14ac:dyDescent="0.3">
      <c r="B1096" s="1"/>
      <c r="C1096" s="1"/>
      <c r="D1096" s="1"/>
      <c r="E1096" s="1"/>
      <c r="F1096" s="9"/>
      <c r="G1096" s="1"/>
      <c r="H1096" s="1"/>
    </row>
    <row r="1097" spans="2:8" x14ac:dyDescent="0.3">
      <c r="B1097" s="1"/>
      <c r="C1097" s="1"/>
      <c r="D1097" s="1"/>
      <c r="E1097" s="1"/>
      <c r="F1097" s="9"/>
      <c r="G1097" s="1"/>
      <c r="H1097" s="1"/>
    </row>
    <row r="1098" spans="2:8" x14ac:dyDescent="0.3">
      <c r="B1098" s="1"/>
      <c r="C1098" s="1"/>
      <c r="D1098" s="1"/>
      <c r="E1098" s="1"/>
      <c r="F1098" s="9"/>
      <c r="G1098" s="1"/>
      <c r="H1098" s="1"/>
    </row>
    <row r="1099" spans="2:8" x14ac:dyDescent="0.3">
      <c r="B1099" s="1"/>
      <c r="C1099" s="1"/>
      <c r="D1099" s="1"/>
      <c r="E1099" s="1"/>
      <c r="F1099" s="9"/>
      <c r="G1099" s="1"/>
      <c r="H1099" s="1"/>
    </row>
    <row r="1100" spans="2:8" x14ac:dyDescent="0.3">
      <c r="B1100" s="1"/>
      <c r="C1100" s="1"/>
      <c r="D1100" s="1"/>
      <c r="E1100" s="1"/>
      <c r="F1100" s="9"/>
      <c r="G1100" s="1"/>
      <c r="H1100" s="1"/>
    </row>
    <row r="1101" spans="2:8" x14ac:dyDescent="0.3">
      <c r="B1101" s="1"/>
      <c r="C1101" s="1"/>
      <c r="D1101" s="1"/>
      <c r="E1101" s="1"/>
      <c r="F1101" s="9"/>
      <c r="G1101" s="1"/>
      <c r="H1101" s="1"/>
    </row>
    <row r="1102" spans="2:8" x14ac:dyDescent="0.3">
      <c r="B1102" s="1"/>
      <c r="C1102" s="1"/>
      <c r="D1102" s="1"/>
      <c r="E1102" s="1"/>
      <c r="F1102" s="9"/>
      <c r="G1102" s="1"/>
      <c r="H1102" s="1"/>
    </row>
    <row r="1103" spans="2:8" x14ac:dyDescent="0.3">
      <c r="B1103" s="1"/>
      <c r="C1103" s="1"/>
      <c r="D1103" s="1"/>
      <c r="E1103" s="1"/>
      <c r="F1103" s="9"/>
      <c r="G1103" s="1"/>
      <c r="H1103" s="1"/>
    </row>
    <row r="1104" spans="2:8" x14ac:dyDescent="0.3">
      <c r="B1104" s="1"/>
      <c r="C1104" s="1"/>
      <c r="D1104" s="1"/>
      <c r="E1104" s="1"/>
      <c r="F1104" s="9"/>
      <c r="G1104" s="1"/>
      <c r="H1104" s="1"/>
    </row>
    <row r="1105" spans="2:8" x14ac:dyDescent="0.3">
      <c r="B1105" s="1"/>
      <c r="C1105" s="1"/>
      <c r="D1105" s="1"/>
      <c r="E1105" s="1"/>
      <c r="F1105" s="9"/>
      <c r="G1105" s="1"/>
      <c r="H1105" s="1"/>
    </row>
    <row r="1106" spans="2:8" x14ac:dyDescent="0.3">
      <c r="B1106" s="1"/>
      <c r="C1106" s="1"/>
      <c r="D1106" s="1"/>
      <c r="E1106" s="1"/>
      <c r="F1106" s="9"/>
      <c r="G1106" s="1"/>
      <c r="H1106" s="1"/>
    </row>
    <row r="1107" spans="2:8" x14ac:dyDescent="0.3">
      <c r="B1107" s="1"/>
      <c r="C1107" s="1"/>
      <c r="D1107" s="1"/>
      <c r="E1107" s="1"/>
      <c r="F1107" s="9"/>
      <c r="G1107" s="1"/>
      <c r="H1107" s="1"/>
    </row>
    <row r="1108" spans="2:8" x14ac:dyDescent="0.3">
      <c r="B1108" s="1"/>
      <c r="C1108" s="1"/>
      <c r="D1108" s="1"/>
      <c r="E1108" s="1"/>
      <c r="F1108" s="9"/>
      <c r="G1108" s="1"/>
      <c r="H1108" s="1"/>
    </row>
    <row r="1109" spans="2:8" x14ac:dyDescent="0.3">
      <c r="B1109" s="1"/>
      <c r="C1109" s="1"/>
      <c r="D1109" s="1"/>
      <c r="E1109" s="1"/>
      <c r="F1109" s="9"/>
      <c r="G1109" s="1"/>
      <c r="H1109" s="1"/>
    </row>
    <row r="1110" spans="2:8" x14ac:dyDescent="0.3">
      <c r="B1110" s="1"/>
      <c r="C1110" s="1"/>
      <c r="D1110" s="1"/>
      <c r="E1110" s="1"/>
      <c r="F1110" s="9"/>
      <c r="G1110" s="1"/>
      <c r="H1110" s="1"/>
    </row>
    <row r="1111" spans="2:8" x14ac:dyDescent="0.3">
      <c r="B1111" s="1"/>
      <c r="C1111" s="1"/>
      <c r="D1111" s="1"/>
      <c r="E1111" s="1"/>
      <c r="F1111" s="9"/>
      <c r="G1111" s="1"/>
      <c r="H1111" s="1"/>
    </row>
    <row r="1112" spans="2:8" x14ac:dyDescent="0.3">
      <c r="B1112" s="1"/>
      <c r="C1112" s="1"/>
      <c r="D1112" s="1"/>
      <c r="E1112" s="1"/>
      <c r="F1112" s="9"/>
      <c r="G1112" s="1"/>
      <c r="H1112" s="1"/>
    </row>
    <row r="1113" spans="2:8" x14ac:dyDescent="0.3">
      <c r="B1113" s="1"/>
      <c r="C1113" s="1"/>
      <c r="D1113" s="1"/>
      <c r="E1113" s="1"/>
      <c r="F1113" s="9"/>
      <c r="G1113" s="1"/>
      <c r="H1113" s="1"/>
    </row>
    <row r="1114" spans="2:8" x14ac:dyDescent="0.3">
      <c r="B1114" s="1"/>
      <c r="C1114" s="1"/>
      <c r="D1114" s="1"/>
      <c r="E1114" s="1"/>
      <c r="F1114" s="9"/>
      <c r="G1114" s="1"/>
      <c r="H1114" s="1"/>
    </row>
    <row r="1115" spans="2:8" x14ac:dyDescent="0.3">
      <c r="B1115" s="1"/>
      <c r="C1115" s="1"/>
      <c r="D1115" s="1"/>
      <c r="E1115" s="1"/>
      <c r="F1115" s="9"/>
      <c r="G1115" s="1"/>
      <c r="H1115" s="1"/>
    </row>
    <row r="1116" spans="2:8" x14ac:dyDescent="0.3">
      <c r="B1116" s="1"/>
      <c r="C1116" s="1"/>
      <c r="D1116" s="1"/>
      <c r="E1116" s="1"/>
      <c r="F1116" s="9"/>
      <c r="G1116" s="1"/>
      <c r="H1116" s="1"/>
    </row>
    <row r="1117" spans="2:8" x14ac:dyDescent="0.3">
      <c r="B1117" s="1"/>
      <c r="C1117" s="1"/>
      <c r="D1117" s="1"/>
      <c r="E1117" s="1"/>
      <c r="F1117" s="9"/>
      <c r="G1117" s="1"/>
      <c r="H1117" s="1"/>
    </row>
    <row r="1118" spans="2:8" x14ac:dyDescent="0.3">
      <c r="B1118" s="1"/>
      <c r="C1118" s="1"/>
      <c r="D1118" s="1"/>
      <c r="E1118" s="1"/>
      <c r="F1118" s="9"/>
      <c r="G1118" s="1"/>
      <c r="H1118" s="1"/>
    </row>
    <row r="1119" spans="2:8" x14ac:dyDescent="0.3">
      <c r="B1119" s="1"/>
      <c r="C1119" s="1"/>
      <c r="D1119" s="1"/>
      <c r="E1119" s="1"/>
      <c r="F1119" s="9"/>
      <c r="G1119" s="1"/>
      <c r="H1119" s="1"/>
    </row>
    <row r="1120" spans="2:8" x14ac:dyDescent="0.3">
      <c r="B1120" s="1"/>
      <c r="C1120" s="1"/>
      <c r="D1120" s="1"/>
      <c r="E1120" s="1"/>
      <c r="F1120" s="9"/>
      <c r="G1120" s="1"/>
      <c r="H1120" s="1"/>
    </row>
    <row r="1121" spans="2:8" x14ac:dyDescent="0.3">
      <c r="B1121" s="1"/>
      <c r="C1121" s="1"/>
      <c r="D1121" s="1"/>
      <c r="E1121" s="1"/>
      <c r="F1121" s="9"/>
      <c r="G1121" s="1"/>
      <c r="H1121" s="1"/>
    </row>
    <row r="1122" spans="2:8" x14ac:dyDescent="0.3">
      <c r="B1122" s="1"/>
      <c r="C1122" s="1"/>
      <c r="D1122" s="1"/>
      <c r="E1122" s="1"/>
      <c r="F1122" s="9"/>
      <c r="G1122" s="1"/>
      <c r="H1122" s="1"/>
    </row>
    <row r="1123" spans="2:8" x14ac:dyDescent="0.3">
      <c r="B1123" s="1"/>
      <c r="C1123" s="1"/>
      <c r="D1123" s="1"/>
      <c r="E1123" s="1"/>
      <c r="F1123" s="9"/>
      <c r="G1123" s="1"/>
      <c r="H1123" s="1"/>
    </row>
    <row r="1124" spans="2:8" x14ac:dyDescent="0.3">
      <c r="B1124" s="1"/>
      <c r="C1124" s="1"/>
      <c r="D1124" s="1"/>
      <c r="E1124" s="1"/>
      <c r="F1124" s="9"/>
      <c r="G1124" s="1"/>
      <c r="H1124" s="1"/>
    </row>
    <row r="1125" spans="2:8" x14ac:dyDescent="0.3">
      <c r="B1125" s="1"/>
      <c r="C1125" s="1"/>
      <c r="D1125" s="1"/>
      <c r="E1125" s="1"/>
      <c r="F1125" s="9"/>
      <c r="G1125" s="1"/>
      <c r="H1125" s="1"/>
    </row>
    <row r="1126" spans="2:8" x14ac:dyDescent="0.3">
      <c r="B1126" s="1"/>
      <c r="C1126" s="1"/>
      <c r="D1126" s="1"/>
      <c r="E1126" s="1"/>
      <c r="F1126" s="9"/>
      <c r="G1126" s="1"/>
      <c r="H1126" s="1"/>
    </row>
    <row r="1127" spans="2:8" x14ac:dyDescent="0.3">
      <c r="B1127" s="1"/>
      <c r="C1127" s="1"/>
      <c r="D1127" s="1"/>
      <c r="E1127" s="1"/>
      <c r="F1127" s="9"/>
      <c r="G1127" s="1"/>
      <c r="H1127" s="1"/>
    </row>
    <row r="1128" spans="2:8" x14ac:dyDescent="0.3">
      <c r="B1128" s="1"/>
      <c r="C1128" s="1"/>
      <c r="D1128" s="1"/>
      <c r="E1128" s="1"/>
      <c r="F1128" s="9"/>
      <c r="G1128" s="1"/>
      <c r="H1128" s="1"/>
    </row>
    <row r="1129" spans="2:8" x14ac:dyDescent="0.3">
      <c r="B1129" s="1"/>
      <c r="C1129" s="1"/>
      <c r="D1129" s="1"/>
      <c r="E1129" s="1"/>
      <c r="F1129" s="9"/>
      <c r="G1129" s="1"/>
      <c r="H1129" s="1"/>
    </row>
    <row r="1130" spans="2:8" x14ac:dyDescent="0.3">
      <c r="B1130" s="1"/>
      <c r="C1130" s="1"/>
      <c r="D1130" s="1"/>
      <c r="E1130" s="1"/>
      <c r="F1130" s="9"/>
      <c r="G1130" s="1"/>
      <c r="H1130" s="1"/>
    </row>
    <row r="1131" spans="2:8" x14ac:dyDescent="0.3">
      <c r="B1131" s="1"/>
      <c r="C1131" s="1"/>
      <c r="D1131" s="1"/>
      <c r="E1131" s="1"/>
      <c r="F1131" s="9"/>
      <c r="G1131" s="1"/>
      <c r="H1131" s="1"/>
    </row>
    <row r="1132" spans="2:8" x14ac:dyDescent="0.3">
      <c r="B1132" s="1"/>
      <c r="C1132" s="1"/>
      <c r="D1132" s="1"/>
      <c r="E1132" s="1"/>
      <c r="F1132" s="9"/>
      <c r="G1132" s="1"/>
      <c r="H1132" s="1"/>
    </row>
    <row r="1133" spans="2:8" x14ac:dyDescent="0.3">
      <c r="B1133" s="1"/>
      <c r="C1133" s="1"/>
      <c r="D1133" s="1"/>
      <c r="E1133" s="1"/>
      <c r="F1133" s="9"/>
      <c r="G1133" s="1"/>
      <c r="H1133" s="1"/>
    </row>
    <row r="1134" spans="2:8" x14ac:dyDescent="0.3">
      <c r="B1134" s="1"/>
      <c r="C1134" s="1"/>
      <c r="D1134" s="1"/>
      <c r="E1134" s="1"/>
      <c r="F1134" s="9"/>
      <c r="G1134" s="1"/>
      <c r="H1134" s="1"/>
    </row>
    <row r="1135" spans="2:8" x14ac:dyDescent="0.3">
      <c r="B1135" s="1"/>
      <c r="C1135" s="1"/>
      <c r="D1135" s="1"/>
      <c r="E1135" s="1"/>
      <c r="F1135" s="9"/>
      <c r="G1135" s="1"/>
      <c r="H1135" s="1"/>
    </row>
    <row r="1136" spans="2:8" x14ac:dyDescent="0.3">
      <c r="B1136" s="1"/>
      <c r="C1136" s="1"/>
      <c r="D1136" s="1"/>
      <c r="E1136" s="1"/>
      <c r="F1136" s="9"/>
      <c r="G1136" s="1"/>
      <c r="H1136" s="1"/>
    </row>
    <row r="1137" spans="2:8" x14ac:dyDescent="0.3">
      <c r="B1137" s="1"/>
      <c r="C1137" s="1"/>
      <c r="D1137" s="1"/>
      <c r="E1137" s="1"/>
      <c r="F1137" s="9"/>
      <c r="G1137" s="1"/>
      <c r="H1137" s="1"/>
    </row>
    <row r="1138" spans="2:8" x14ac:dyDescent="0.3">
      <c r="B1138" s="1"/>
      <c r="C1138" s="1"/>
      <c r="D1138" s="1"/>
      <c r="E1138" s="1"/>
      <c r="F1138" s="9"/>
      <c r="G1138" s="1"/>
      <c r="H1138" s="1"/>
    </row>
    <row r="1139" spans="2:8" x14ac:dyDescent="0.3">
      <c r="B1139" s="1"/>
      <c r="C1139" s="1"/>
      <c r="D1139" s="1"/>
      <c r="E1139" s="1"/>
      <c r="F1139" s="9"/>
      <c r="G1139" s="1"/>
      <c r="H1139" s="1"/>
    </row>
    <row r="1140" spans="2:8" x14ac:dyDescent="0.3">
      <c r="B1140" s="1"/>
      <c r="C1140" s="1"/>
      <c r="D1140" s="1"/>
      <c r="E1140" s="1"/>
      <c r="F1140" s="9"/>
      <c r="G1140" s="1"/>
      <c r="H1140" s="1"/>
    </row>
    <row r="1141" spans="2:8" x14ac:dyDescent="0.3">
      <c r="B1141" s="1"/>
      <c r="C1141" s="1"/>
      <c r="D1141" s="1"/>
      <c r="E1141" s="1"/>
      <c r="F1141" s="9"/>
      <c r="G1141" s="1"/>
      <c r="H1141" s="1"/>
    </row>
    <row r="1142" spans="2:8" x14ac:dyDescent="0.3">
      <c r="B1142" s="1"/>
      <c r="C1142" s="1"/>
      <c r="D1142" s="1"/>
      <c r="E1142" s="1"/>
      <c r="F1142" s="9"/>
      <c r="G1142" s="1"/>
      <c r="H1142" s="1"/>
    </row>
    <row r="1143" spans="2:8" x14ac:dyDescent="0.3">
      <c r="B1143" s="1"/>
      <c r="C1143" s="1"/>
      <c r="D1143" s="1"/>
      <c r="E1143" s="1"/>
      <c r="F1143" s="9"/>
      <c r="G1143" s="1"/>
      <c r="H1143" s="1"/>
    </row>
    <row r="1144" spans="2:8" x14ac:dyDescent="0.3">
      <c r="B1144" s="1"/>
      <c r="C1144" s="1"/>
      <c r="D1144" s="1"/>
      <c r="E1144" s="1"/>
      <c r="F1144" s="9"/>
      <c r="G1144" s="1"/>
      <c r="H1144" s="1"/>
    </row>
    <row r="1145" spans="2:8" x14ac:dyDescent="0.3">
      <c r="B1145" s="1"/>
      <c r="C1145" s="1"/>
      <c r="D1145" s="1"/>
      <c r="E1145" s="1"/>
      <c r="F1145" s="9"/>
      <c r="G1145" s="1"/>
      <c r="H1145" s="1"/>
    </row>
    <row r="1146" spans="2:8" x14ac:dyDescent="0.3">
      <c r="B1146" s="1"/>
      <c r="C1146" s="1"/>
      <c r="D1146" s="1"/>
      <c r="E1146" s="1"/>
      <c r="F1146" s="9"/>
      <c r="G1146" s="1"/>
      <c r="H1146" s="1"/>
    </row>
    <row r="1147" spans="2:8" x14ac:dyDescent="0.3">
      <c r="B1147" s="1"/>
      <c r="C1147" s="1"/>
      <c r="D1147" s="1"/>
      <c r="E1147" s="1"/>
      <c r="F1147" s="9"/>
      <c r="G1147" s="1"/>
      <c r="H1147" s="1"/>
    </row>
    <row r="1148" spans="2:8" x14ac:dyDescent="0.3">
      <c r="B1148" s="1"/>
      <c r="C1148" s="1"/>
      <c r="D1148" s="1"/>
      <c r="E1148" s="1"/>
      <c r="F1148" s="9"/>
      <c r="G1148" s="1"/>
      <c r="H1148" s="1"/>
    </row>
    <row r="1149" spans="2:8" x14ac:dyDescent="0.3">
      <c r="B1149" s="1"/>
      <c r="C1149" s="1"/>
      <c r="D1149" s="1"/>
      <c r="E1149" s="1"/>
      <c r="F1149" s="9"/>
      <c r="G1149" s="1"/>
      <c r="H1149" s="1"/>
    </row>
    <row r="1150" spans="2:8" x14ac:dyDescent="0.3">
      <c r="B1150" s="1"/>
      <c r="C1150" s="1"/>
      <c r="D1150" s="1"/>
      <c r="E1150" s="1"/>
      <c r="F1150" s="9"/>
      <c r="G1150" s="1"/>
      <c r="H1150" s="1"/>
    </row>
    <row r="1151" spans="2:8" x14ac:dyDescent="0.3">
      <c r="B1151" s="1"/>
      <c r="C1151" s="1"/>
      <c r="D1151" s="1"/>
      <c r="E1151" s="1"/>
      <c r="F1151" s="9"/>
      <c r="G1151" s="1"/>
      <c r="H1151" s="1"/>
    </row>
    <row r="1152" spans="2:8" x14ac:dyDescent="0.3">
      <c r="B1152" s="1"/>
      <c r="C1152" s="1"/>
      <c r="D1152" s="1"/>
      <c r="E1152" s="1"/>
      <c r="F1152" s="9"/>
      <c r="G1152" s="1"/>
      <c r="H1152" s="1"/>
    </row>
    <row r="1153" spans="2:8" x14ac:dyDescent="0.3">
      <c r="B1153" s="1"/>
      <c r="C1153" s="1"/>
      <c r="D1153" s="1"/>
      <c r="E1153" s="1"/>
      <c r="F1153" s="9"/>
      <c r="G1153" s="1"/>
      <c r="H1153" s="1"/>
    </row>
    <row r="1154" spans="2:8" x14ac:dyDescent="0.3">
      <c r="B1154" s="1"/>
      <c r="C1154" s="1"/>
      <c r="D1154" s="1"/>
      <c r="E1154" s="1"/>
      <c r="F1154" s="9"/>
      <c r="G1154" s="1"/>
      <c r="H1154" s="1"/>
    </row>
    <row r="1155" spans="2:8" x14ac:dyDescent="0.3">
      <c r="B1155" s="1"/>
      <c r="C1155" s="1"/>
      <c r="D1155" s="1"/>
      <c r="E1155" s="1"/>
      <c r="F1155" s="9"/>
      <c r="G1155" s="1"/>
      <c r="H1155" s="1"/>
    </row>
    <row r="1156" spans="2:8" x14ac:dyDescent="0.3">
      <c r="B1156" s="1"/>
      <c r="C1156" s="1"/>
      <c r="D1156" s="1"/>
      <c r="E1156" s="1"/>
      <c r="F1156" s="9"/>
      <c r="G1156" s="1"/>
      <c r="H1156" s="1"/>
    </row>
    <row r="1157" spans="2:8" x14ac:dyDescent="0.3">
      <c r="B1157" s="1"/>
      <c r="C1157" s="1"/>
      <c r="D1157" s="1"/>
      <c r="E1157" s="1"/>
      <c r="F1157" s="9"/>
      <c r="G1157" s="1"/>
      <c r="H1157" s="1"/>
    </row>
    <row r="1158" spans="2:8" x14ac:dyDescent="0.3">
      <c r="B1158" s="1"/>
      <c r="C1158" s="1"/>
      <c r="D1158" s="1"/>
      <c r="E1158" s="1"/>
      <c r="F1158" s="9"/>
      <c r="G1158" s="1"/>
      <c r="H1158" s="1"/>
    </row>
    <row r="1159" spans="2:8" x14ac:dyDescent="0.3">
      <c r="B1159" s="1"/>
      <c r="C1159" s="1"/>
      <c r="D1159" s="1"/>
      <c r="E1159" s="1"/>
      <c r="F1159" s="9"/>
      <c r="G1159" s="1"/>
      <c r="H1159" s="1"/>
    </row>
    <row r="1160" spans="2:8" x14ac:dyDescent="0.3">
      <c r="B1160" s="1"/>
      <c r="C1160" s="1"/>
      <c r="D1160" s="1"/>
      <c r="E1160" s="1"/>
      <c r="F1160" s="9"/>
      <c r="G1160" s="1"/>
      <c r="H1160" s="1"/>
    </row>
    <row r="1161" spans="2:8" x14ac:dyDescent="0.3">
      <c r="B1161" s="1"/>
      <c r="C1161" s="1"/>
      <c r="D1161" s="1"/>
      <c r="E1161" s="1"/>
      <c r="F1161" s="9"/>
      <c r="G1161" s="1"/>
      <c r="H1161" s="1"/>
    </row>
    <row r="1162" spans="2:8" x14ac:dyDescent="0.3">
      <c r="B1162" s="1"/>
      <c r="C1162" s="1"/>
      <c r="D1162" s="1"/>
      <c r="E1162" s="1"/>
      <c r="F1162" s="9"/>
      <c r="G1162" s="1"/>
      <c r="H1162" s="1"/>
    </row>
    <row r="1163" spans="2:8" x14ac:dyDescent="0.3">
      <c r="B1163" s="1"/>
      <c r="C1163" s="1"/>
      <c r="D1163" s="1"/>
      <c r="E1163" s="1"/>
      <c r="F1163" s="9"/>
      <c r="G1163" s="1"/>
      <c r="H1163" s="1"/>
    </row>
    <row r="1164" spans="2:8" x14ac:dyDescent="0.3">
      <c r="B1164" s="1"/>
      <c r="C1164" s="1"/>
      <c r="D1164" s="1"/>
      <c r="E1164" s="1"/>
      <c r="F1164" s="9"/>
      <c r="G1164" s="1"/>
      <c r="H1164" s="1"/>
    </row>
    <row r="1165" spans="2:8" x14ac:dyDescent="0.3">
      <c r="B1165" s="1"/>
      <c r="C1165" s="1"/>
      <c r="D1165" s="1"/>
      <c r="E1165" s="1"/>
      <c r="F1165" s="9"/>
      <c r="G1165" s="1"/>
      <c r="H1165" s="1"/>
    </row>
    <row r="1166" spans="2:8" x14ac:dyDescent="0.3">
      <c r="B1166" s="1"/>
      <c r="C1166" s="1"/>
      <c r="D1166" s="1"/>
      <c r="E1166" s="1"/>
      <c r="F1166" s="9"/>
      <c r="G1166" s="1"/>
      <c r="H1166" s="1"/>
    </row>
    <row r="1167" spans="2:8" x14ac:dyDescent="0.3">
      <c r="B1167" s="1"/>
      <c r="C1167" s="1"/>
      <c r="D1167" s="1"/>
      <c r="E1167" s="1"/>
      <c r="F1167" s="9"/>
      <c r="G1167" s="1"/>
      <c r="H1167" s="1"/>
    </row>
    <row r="1168" spans="2:8" x14ac:dyDescent="0.3">
      <c r="B1168" s="1"/>
      <c r="C1168" s="1"/>
      <c r="D1168" s="1"/>
      <c r="E1168" s="1"/>
      <c r="F1168" s="9"/>
      <c r="G1168" s="1"/>
      <c r="H1168" s="1"/>
    </row>
    <row r="1169" spans="2:8" x14ac:dyDescent="0.3">
      <c r="B1169" s="1"/>
      <c r="C1169" s="1"/>
      <c r="D1169" s="1"/>
      <c r="E1169" s="1"/>
      <c r="F1169" s="9"/>
      <c r="G1169" s="1"/>
      <c r="H1169" s="1"/>
    </row>
    <row r="1170" spans="2:8" x14ac:dyDescent="0.3">
      <c r="B1170" s="1"/>
      <c r="C1170" s="1"/>
      <c r="D1170" s="1"/>
      <c r="E1170" s="1"/>
      <c r="F1170" s="9"/>
      <c r="G1170" s="1"/>
      <c r="H1170" s="1"/>
    </row>
    <row r="1171" spans="2:8" x14ac:dyDescent="0.3">
      <c r="B1171" s="1"/>
      <c r="C1171" s="1"/>
      <c r="D1171" s="1"/>
      <c r="E1171" s="1"/>
      <c r="F1171" s="9"/>
      <c r="G1171" s="1"/>
      <c r="H1171" s="1"/>
    </row>
    <row r="1172" spans="2:8" x14ac:dyDescent="0.3">
      <c r="B1172" s="1"/>
      <c r="C1172" s="1"/>
      <c r="D1172" s="1"/>
      <c r="E1172" s="1"/>
      <c r="F1172" s="9"/>
      <c r="G1172" s="1"/>
      <c r="H1172" s="1"/>
    </row>
    <row r="1173" spans="2:8" x14ac:dyDescent="0.3">
      <c r="B1173" s="1"/>
      <c r="C1173" s="1"/>
      <c r="D1173" s="1"/>
      <c r="E1173" s="1"/>
      <c r="F1173" s="9"/>
      <c r="G1173" s="1"/>
      <c r="H1173" s="1"/>
    </row>
    <row r="1174" spans="2:8" x14ac:dyDescent="0.3">
      <c r="B1174" s="1"/>
      <c r="C1174" s="1"/>
      <c r="D1174" s="1"/>
      <c r="E1174" s="1"/>
      <c r="F1174" s="9"/>
      <c r="G1174" s="1"/>
      <c r="H1174" s="1"/>
    </row>
    <row r="1175" spans="2:8" x14ac:dyDescent="0.3">
      <c r="B1175" s="1"/>
      <c r="C1175" s="1"/>
      <c r="D1175" s="1"/>
      <c r="E1175" s="1"/>
      <c r="F1175" s="9"/>
      <c r="G1175" s="1"/>
      <c r="H1175" s="1"/>
    </row>
    <row r="1176" spans="2:8" x14ac:dyDescent="0.3">
      <c r="B1176" s="1"/>
      <c r="C1176" s="1"/>
      <c r="D1176" s="1"/>
      <c r="E1176" s="1"/>
      <c r="F1176" s="9"/>
      <c r="G1176" s="1"/>
      <c r="H1176" s="1"/>
    </row>
    <row r="1177" spans="2:8" x14ac:dyDescent="0.3">
      <c r="B1177" s="1"/>
      <c r="C1177" s="1"/>
      <c r="D1177" s="1"/>
      <c r="E1177" s="1"/>
      <c r="F1177" s="9"/>
      <c r="G1177" s="1"/>
      <c r="H1177" s="1"/>
    </row>
    <row r="1178" spans="2:8" x14ac:dyDescent="0.3">
      <c r="B1178" s="1"/>
      <c r="C1178" s="1"/>
      <c r="D1178" s="1"/>
      <c r="E1178" s="1"/>
      <c r="F1178" s="9"/>
      <c r="G1178" s="1"/>
      <c r="H1178" s="1"/>
    </row>
    <row r="1179" spans="2:8" x14ac:dyDescent="0.3">
      <c r="B1179" s="1"/>
      <c r="C1179" s="1"/>
      <c r="D1179" s="1"/>
      <c r="E1179" s="1"/>
      <c r="F1179" s="9"/>
      <c r="G1179" s="1"/>
      <c r="H1179" s="1"/>
    </row>
    <row r="1180" spans="2:8" x14ac:dyDescent="0.3">
      <c r="B1180" s="1"/>
      <c r="C1180" s="1"/>
      <c r="D1180" s="1"/>
      <c r="E1180" s="1"/>
      <c r="F1180" s="9"/>
      <c r="G1180" s="1"/>
      <c r="H1180" s="1"/>
    </row>
    <row r="1181" spans="2:8" x14ac:dyDescent="0.3">
      <c r="B1181" s="1"/>
      <c r="C1181" s="1"/>
      <c r="D1181" s="1"/>
      <c r="E1181" s="1"/>
      <c r="F1181" s="9"/>
      <c r="G1181" s="1"/>
      <c r="H1181" s="1"/>
    </row>
    <row r="1182" spans="2:8" x14ac:dyDescent="0.3">
      <c r="B1182" s="1"/>
      <c r="C1182" s="1"/>
      <c r="D1182" s="1"/>
      <c r="E1182" s="1"/>
      <c r="F1182" s="9"/>
      <c r="G1182" s="1"/>
      <c r="H1182" s="1"/>
    </row>
    <row r="1183" spans="2:8" x14ac:dyDescent="0.3">
      <c r="B1183" s="1"/>
      <c r="C1183" s="1"/>
      <c r="D1183" s="1"/>
      <c r="E1183" s="1"/>
      <c r="F1183" s="9"/>
      <c r="G1183" s="1"/>
      <c r="H1183" s="1"/>
    </row>
    <row r="1184" spans="2:8" x14ac:dyDescent="0.3">
      <c r="B1184" s="1"/>
      <c r="C1184" s="1"/>
      <c r="D1184" s="1"/>
      <c r="E1184" s="1"/>
      <c r="F1184" s="9"/>
      <c r="G1184" s="1"/>
      <c r="H1184" s="1"/>
    </row>
    <row r="1185" spans="2:8" x14ac:dyDescent="0.3">
      <c r="B1185" s="1"/>
      <c r="C1185" s="1"/>
      <c r="D1185" s="1"/>
      <c r="E1185" s="1"/>
      <c r="F1185" s="9"/>
      <c r="G1185" s="1"/>
      <c r="H1185" s="1"/>
    </row>
    <row r="1186" spans="2:8" x14ac:dyDescent="0.3">
      <c r="B1186" s="1"/>
      <c r="C1186" s="1"/>
      <c r="D1186" s="1"/>
      <c r="E1186" s="1"/>
      <c r="F1186" s="9"/>
      <c r="G1186" s="1"/>
      <c r="H1186" s="1"/>
    </row>
    <row r="1187" spans="2:8" x14ac:dyDescent="0.3">
      <c r="B1187" s="1"/>
      <c r="C1187" s="1"/>
      <c r="D1187" s="1"/>
      <c r="E1187" s="1"/>
      <c r="F1187" s="9"/>
      <c r="G1187" s="1"/>
      <c r="H1187" s="1"/>
    </row>
    <row r="1188" spans="2:8" x14ac:dyDescent="0.3">
      <c r="B1188" s="1"/>
      <c r="C1188" s="1"/>
      <c r="D1188" s="1"/>
      <c r="E1188" s="1"/>
      <c r="F1188" s="9"/>
      <c r="G1188" s="1"/>
      <c r="H1188" s="1"/>
    </row>
    <row r="1189" spans="2:8" x14ac:dyDescent="0.3">
      <c r="B1189" s="1"/>
      <c r="C1189" s="1"/>
      <c r="D1189" s="1"/>
      <c r="E1189" s="1"/>
      <c r="F1189" s="9"/>
      <c r="G1189" s="1"/>
      <c r="H1189" s="1"/>
    </row>
    <row r="1190" spans="2:8" x14ac:dyDescent="0.3">
      <c r="B1190" s="1"/>
      <c r="C1190" s="1"/>
      <c r="D1190" s="1"/>
      <c r="E1190" s="1"/>
      <c r="F1190" s="9"/>
      <c r="G1190" s="1"/>
      <c r="H1190" s="1"/>
    </row>
    <row r="1191" spans="2:8" x14ac:dyDescent="0.3">
      <c r="B1191" s="1"/>
      <c r="C1191" s="1"/>
      <c r="D1191" s="1"/>
      <c r="E1191" s="1"/>
      <c r="F1191" s="9"/>
      <c r="G1191" s="1"/>
      <c r="H1191" s="1"/>
    </row>
    <row r="1192" spans="2:8" x14ac:dyDescent="0.3">
      <c r="B1192" s="1"/>
      <c r="C1192" s="1"/>
      <c r="D1192" s="1"/>
      <c r="E1192" s="1"/>
      <c r="F1192" s="9"/>
      <c r="G1192" s="1"/>
      <c r="H1192" s="1"/>
    </row>
    <row r="1193" spans="2:8" x14ac:dyDescent="0.3">
      <c r="B1193" s="1"/>
      <c r="C1193" s="1"/>
      <c r="D1193" s="1"/>
      <c r="E1193" s="1"/>
      <c r="F1193" s="9"/>
      <c r="G1193" s="1"/>
      <c r="H1193" s="1"/>
    </row>
    <row r="1194" spans="2:8" x14ac:dyDescent="0.3">
      <c r="B1194" s="1"/>
      <c r="C1194" s="1"/>
      <c r="D1194" s="1"/>
      <c r="E1194" s="1"/>
      <c r="F1194" s="9"/>
      <c r="G1194" s="1"/>
      <c r="H1194" s="1"/>
    </row>
    <row r="1195" spans="2:8" x14ac:dyDescent="0.3">
      <c r="B1195" s="1"/>
      <c r="C1195" s="1"/>
      <c r="D1195" s="1"/>
      <c r="E1195" s="1"/>
      <c r="F1195" s="9"/>
      <c r="G1195" s="1"/>
      <c r="H1195" s="1"/>
    </row>
    <row r="1196" spans="2:8" x14ac:dyDescent="0.3">
      <c r="B1196" s="1"/>
      <c r="C1196" s="1"/>
      <c r="D1196" s="1"/>
      <c r="E1196" s="1"/>
      <c r="F1196" s="9"/>
      <c r="G1196" s="1"/>
      <c r="H1196" s="1"/>
    </row>
    <row r="1197" spans="2:8" x14ac:dyDescent="0.3">
      <c r="B1197" s="1"/>
      <c r="C1197" s="1"/>
      <c r="D1197" s="1"/>
      <c r="E1197" s="1"/>
      <c r="F1197" s="9"/>
      <c r="G1197" s="1"/>
      <c r="H1197" s="1"/>
    </row>
    <row r="1198" spans="2:8" x14ac:dyDescent="0.3">
      <c r="B1198" s="1"/>
      <c r="C1198" s="1"/>
      <c r="D1198" s="1"/>
      <c r="E1198" s="1"/>
      <c r="F1198" s="9"/>
      <c r="G1198" s="1"/>
      <c r="H1198" s="1"/>
    </row>
    <row r="1199" spans="2:8" x14ac:dyDescent="0.3">
      <c r="B1199" s="1"/>
      <c r="C1199" s="1"/>
      <c r="D1199" s="1"/>
      <c r="E1199" s="1"/>
      <c r="F1199" s="9"/>
      <c r="G1199" s="1"/>
      <c r="H1199" s="1"/>
    </row>
    <row r="1200" spans="2:8" x14ac:dyDescent="0.3">
      <c r="B1200" s="1"/>
      <c r="C1200" s="1"/>
      <c r="D1200" s="1"/>
      <c r="E1200" s="1"/>
      <c r="F1200" s="9"/>
      <c r="G1200" s="1"/>
      <c r="H1200" s="1"/>
    </row>
    <row r="1201" spans="2:8" x14ac:dyDescent="0.3">
      <c r="B1201" s="1"/>
      <c r="C1201" s="1"/>
      <c r="D1201" s="1"/>
      <c r="E1201" s="1"/>
      <c r="F1201" s="9"/>
      <c r="G1201" s="1"/>
      <c r="H1201" s="1"/>
    </row>
    <row r="1202" spans="2:8" x14ac:dyDescent="0.3">
      <c r="B1202" s="1"/>
      <c r="C1202" s="1"/>
      <c r="D1202" s="1"/>
      <c r="E1202" s="1"/>
      <c r="F1202" s="9"/>
      <c r="G1202" s="1"/>
      <c r="H1202" s="1"/>
    </row>
    <row r="1203" spans="2:8" x14ac:dyDescent="0.3">
      <c r="B1203" s="1"/>
      <c r="C1203" s="1"/>
      <c r="D1203" s="1"/>
      <c r="E1203" s="1"/>
      <c r="F1203" s="9"/>
      <c r="G1203" s="1"/>
      <c r="H1203" s="1"/>
    </row>
    <row r="1204" spans="2:8" x14ac:dyDescent="0.3">
      <c r="B1204" s="1"/>
      <c r="C1204" s="1"/>
      <c r="D1204" s="1"/>
      <c r="E1204" s="1"/>
      <c r="F1204" s="9"/>
      <c r="G1204" s="1"/>
      <c r="H1204" s="1"/>
    </row>
    <row r="1205" spans="2:8" x14ac:dyDescent="0.3">
      <c r="B1205" s="1"/>
      <c r="C1205" s="1"/>
      <c r="D1205" s="1"/>
      <c r="E1205" s="1"/>
      <c r="F1205" s="9"/>
      <c r="G1205" s="1"/>
      <c r="H1205" s="1"/>
    </row>
    <row r="1206" spans="2:8" x14ac:dyDescent="0.3">
      <c r="B1206" s="1"/>
      <c r="C1206" s="1"/>
      <c r="D1206" s="1"/>
      <c r="E1206" s="1"/>
      <c r="F1206" s="9"/>
      <c r="G1206" s="1"/>
      <c r="H1206" s="1"/>
    </row>
    <row r="1207" spans="2:8" x14ac:dyDescent="0.3">
      <c r="B1207" s="1"/>
      <c r="C1207" s="1"/>
      <c r="D1207" s="1"/>
      <c r="E1207" s="1"/>
      <c r="F1207" s="9"/>
      <c r="G1207" s="1"/>
      <c r="H1207" s="1"/>
    </row>
    <row r="1208" spans="2:8" x14ac:dyDescent="0.3">
      <c r="B1208" s="1"/>
      <c r="C1208" s="1"/>
      <c r="D1208" s="1"/>
      <c r="E1208" s="1"/>
      <c r="F1208" s="9"/>
      <c r="G1208" s="1"/>
      <c r="H1208" s="1"/>
    </row>
    <row r="1209" spans="2:8" x14ac:dyDescent="0.3">
      <c r="B1209" s="1"/>
      <c r="C1209" s="1"/>
      <c r="D1209" s="1"/>
      <c r="E1209" s="1"/>
      <c r="F1209" s="9"/>
      <c r="G1209" s="1"/>
      <c r="H1209" s="1"/>
    </row>
    <row r="1210" spans="2:8" x14ac:dyDescent="0.3">
      <c r="B1210" s="1"/>
      <c r="C1210" s="1"/>
      <c r="D1210" s="1"/>
      <c r="E1210" s="1"/>
      <c r="F1210" s="9"/>
      <c r="G1210" s="1"/>
      <c r="H1210" s="1"/>
    </row>
    <row r="1211" spans="2:8" x14ac:dyDescent="0.3">
      <c r="B1211" s="1"/>
      <c r="C1211" s="1"/>
      <c r="D1211" s="1"/>
      <c r="E1211" s="1"/>
      <c r="F1211" s="9"/>
      <c r="G1211" s="1"/>
      <c r="H1211" s="1"/>
    </row>
    <row r="1212" spans="2:8" x14ac:dyDescent="0.3">
      <c r="B1212" s="1"/>
      <c r="C1212" s="1"/>
      <c r="D1212" s="1"/>
      <c r="E1212" s="1"/>
      <c r="F1212" s="9"/>
      <c r="G1212" s="1"/>
      <c r="H1212" s="1"/>
    </row>
    <row r="1213" spans="2:8" x14ac:dyDescent="0.3">
      <c r="B1213" s="1"/>
      <c r="C1213" s="1"/>
      <c r="D1213" s="1"/>
      <c r="E1213" s="1"/>
      <c r="F1213" s="9"/>
      <c r="G1213" s="1"/>
      <c r="H1213" s="1"/>
    </row>
    <row r="1214" spans="2:8" x14ac:dyDescent="0.3">
      <c r="B1214" s="1"/>
      <c r="C1214" s="1"/>
      <c r="D1214" s="1"/>
      <c r="E1214" s="1"/>
      <c r="F1214" s="9"/>
      <c r="G1214" s="1"/>
      <c r="H1214" s="1"/>
    </row>
    <row r="1215" spans="2:8" x14ac:dyDescent="0.3">
      <c r="B1215" s="1"/>
      <c r="C1215" s="1"/>
      <c r="D1215" s="1"/>
      <c r="E1215" s="1"/>
      <c r="F1215" s="9"/>
      <c r="G1215" s="1"/>
      <c r="H1215" s="1"/>
    </row>
    <row r="1216" spans="2:8" x14ac:dyDescent="0.3">
      <c r="B1216" s="1"/>
      <c r="C1216" s="1"/>
      <c r="D1216" s="1"/>
      <c r="E1216" s="1"/>
      <c r="F1216" s="9"/>
      <c r="G1216" s="1"/>
      <c r="H1216" s="1"/>
    </row>
    <row r="1217" spans="2:8" x14ac:dyDescent="0.3">
      <c r="B1217" s="1"/>
      <c r="C1217" s="1"/>
      <c r="D1217" s="1"/>
      <c r="E1217" s="1"/>
      <c r="F1217" s="9"/>
      <c r="G1217" s="1"/>
      <c r="H1217" s="1"/>
    </row>
    <row r="1218" spans="2:8" x14ac:dyDescent="0.3">
      <c r="B1218" s="1"/>
      <c r="C1218" s="1"/>
      <c r="D1218" s="1"/>
      <c r="E1218" s="1"/>
      <c r="F1218" s="9"/>
      <c r="G1218" s="1"/>
      <c r="H1218" s="1"/>
    </row>
    <row r="1219" spans="2:8" x14ac:dyDescent="0.3">
      <c r="B1219" s="1"/>
      <c r="C1219" s="1"/>
      <c r="D1219" s="1"/>
      <c r="E1219" s="1"/>
      <c r="F1219" s="9"/>
      <c r="G1219" s="1"/>
      <c r="H1219" s="1"/>
    </row>
    <row r="1220" spans="2:8" x14ac:dyDescent="0.3">
      <c r="B1220" s="1"/>
      <c r="C1220" s="1"/>
      <c r="D1220" s="1"/>
      <c r="E1220" s="1"/>
      <c r="F1220" s="9"/>
      <c r="G1220" s="1"/>
      <c r="H1220" s="1"/>
    </row>
    <row r="1221" spans="2:8" x14ac:dyDescent="0.3">
      <c r="B1221" s="1"/>
      <c r="C1221" s="1"/>
      <c r="D1221" s="1"/>
      <c r="E1221" s="1"/>
      <c r="F1221" s="9"/>
      <c r="G1221" s="1"/>
      <c r="H1221" s="1"/>
    </row>
    <row r="1222" spans="2:8" x14ac:dyDescent="0.3">
      <c r="B1222" s="1"/>
      <c r="C1222" s="1"/>
      <c r="D1222" s="1"/>
      <c r="E1222" s="1"/>
      <c r="F1222" s="9"/>
      <c r="G1222" s="1"/>
      <c r="H1222" s="1"/>
    </row>
    <row r="1223" spans="2:8" x14ac:dyDescent="0.3">
      <c r="B1223" s="1"/>
      <c r="C1223" s="1"/>
      <c r="D1223" s="1"/>
      <c r="E1223" s="1"/>
      <c r="F1223" s="9"/>
      <c r="G1223" s="1"/>
      <c r="H1223" s="1"/>
    </row>
    <row r="1224" spans="2:8" x14ac:dyDescent="0.3">
      <c r="B1224" s="1"/>
      <c r="C1224" s="1"/>
      <c r="D1224" s="1"/>
      <c r="E1224" s="1"/>
      <c r="F1224" s="9"/>
      <c r="G1224" s="1"/>
      <c r="H1224" s="1"/>
    </row>
    <row r="1225" spans="2:8" x14ac:dyDescent="0.3">
      <c r="B1225" s="1"/>
      <c r="C1225" s="1"/>
      <c r="D1225" s="1"/>
      <c r="E1225" s="1"/>
      <c r="F1225" s="9"/>
      <c r="G1225" s="1"/>
      <c r="H1225" s="1"/>
    </row>
    <row r="1226" spans="2:8" x14ac:dyDescent="0.3">
      <c r="B1226" s="1"/>
      <c r="C1226" s="1"/>
      <c r="D1226" s="1"/>
      <c r="E1226" s="1"/>
      <c r="F1226" s="9"/>
      <c r="G1226" s="1"/>
      <c r="H1226" s="1"/>
    </row>
    <row r="1227" spans="2:8" x14ac:dyDescent="0.3">
      <c r="B1227" s="1"/>
      <c r="C1227" s="1"/>
      <c r="D1227" s="1"/>
      <c r="E1227" s="1"/>
      <c r="F1227" s="9"/>
      <c r="G1227" s="1"/>
      <c r="H1227" s="1"/>
    </row>
    <row r="1228" spans="2:8" x14ac:dyDescent="0.3">
      <c r="B1228" s="1"/>
      <c r="C1228" s="1"/>
      <c r="D1228" s="1"/>
      <c r="E1228" s="1"/>
      <c r="F1228" s="9"/>
      <c r="G1228" s="1"/>
      <c r="H1228" s="1"/>
    </row>
    <row r="1229" spans="2:8" x14ac:dyDescent="0.3">
      <c r="B1229" s="1"/>
      <c r="C1229" s="1"/>
      <c r="D1229" s="1"/>
      <c r="E1229" s="1"/>
      <c r="F1229" s="9"/>
      <c r="G1229" s="1"/>
      <c r="H1229" s="1"/>
    </row>
    <row r="1230" spans="2:8" x14ac:dyDescent="0.3">
      <c r="B1230" s="1"/>
      <c r="C1230" s="1"/>
      <c r="D1230" s="1"/>
      <c r="E1230" s="1"/>
      <c r="F1230" s="9"/>
      <c r="G1230" s="1"/>
      <c r="H1230" s="1"/>
    </row>
    <row r="1231" spans="2:8" x14ac:dyDescent="0.3">
      <c r="B1231" s="1"/>
      <c r="C1231" s="1"/>
      <c r="D1231" s="1"/>
      <c r="E1231" s="1"/>
      <c r="F1231" s="9"/>
      <c r="G1231" s="1"/>
      <c r="H1231" s="1"/>
    </row>
    <row r="1232" spans="2:8" x14ac:dyDescent="0.3">
      <c r="B1232" s="1"/>
      <c r="C1232" s="1"/>
      <c r="D1232" s="1"/>
      <c r="E1232" s="1"/>
      <c r="F1232" s="9"/>
      <c r="G1232" s="1"/>
      <c r="H1232" s="1"/>
    </row>
    <row r="1233" spans="2:8" x14ac:dyDescent="0.3">
      <c r="B1233" s="1"/>
      <c r="C1233" s="1"/>
      <c r="D1233" s="1"/>
      <c r="E1233" s="1"/>
      <c r="F1233" s="9"/>
      <c r="G1233" s="1"/>
      <c r="H1233" s="1"/>
    </row>
    <row r="1234" spans="2:8" x14ac:dyDescent="0.3">
      <c r="B1234" s="1"/>
      <c r="C1234" s="1"/>
      <c r="D1234" s="1"/>
      <c r="E1234" s="1"/>
      <c r="F1234" s="9"/>
      <c r="G1234" s="1"/>
      <c r="H1234" s="1"/>
    </row>
    <row r="1235" spans="2:8" x14ac:dyDescent="0.3">
      <c r="B1235" s="1"/>
      <c r="C1235" s="1"/>
      <c r="D1235" s="1"/>
      <c r="E1235" s="1"/>
      <c r="F1235" s="9"/>
      <c r="G1235" s="1"/>
      <c r="H1235" s="1"/>
    </row>
    <row r="1236" spans="2:8" x14ac:dyDescent="0.3">
      <c r="B1236" s="1"/>
      <c r="C1236" s="1"/>
      <c r="D1236" s="1"/>
      <c r="E1236" s="1"/>
      <c r="F1236" s="9"/>
      <c r="G1236" s="1"/>
      <c r="H1236" s="1"/>
    </row>
    <row r="1237" spans="2:8" x14ac:dyDescent="0.3">
      <c r="B1237" s="1"/>
      <c r="C1237" s="1"/>
      <c r="D1237" s="1"/>
      <c r="E1237" s="1"/>
      <c r="F1237" s="9"/>
      <c r="G1237" s="1"/>
      <c r="H1237" s="1"/>
    </row>
    <row r="1238" spans="2:8" x14ac:dyDescent="0.3">
      <c r="B1238" s="1"/>
      <c r="C1238" s="1"/>
      <c r="D1238" s="1"/>
      <c r="E1238" s="1"/>
      <c r="F1238" s="9"/>
      <c r="G1238" s="1"/>
      <c r="H1238" s="1"/>
    </row>
    <row r="1239" spans="2:8" x14ac:dyDescent="0.3">
      <c r="B1239" s="1"/>
      <c r="C1239" s="1"/>
      <c r="D1239" s="1"/>
      <c r="E1239" s="1"/>
      <c r="F1239" s="9"/>
      <c r="G1239" s="1"/>
      <c r="H1239" s="1"/>
    </row>
    <row r="1240" spans="2:8" x14ac:dyDescent="0.3">
      <c r="B1240" s="1"/>
      <c r="C1240" s="1"/>
      <c r="D1240" s="1"/>
      <c r="E1240" s="1"/>
      <c r="F1240" s="9"/>
      <c r="G1240" s="1"/>
      <c r="H1240" s="1"/>
    </row>
    <row r="1241" spans="2:8" x14ac:dyDescent="0.3">
      <c r="B1241" s="1"/>
      <c r="C1241" s="1"/>
      <c r="D1241" s="1"/>
      <c r="E1241" s="1"/>
      <c r="F1241" s="9"/>
      <c r="G1241" s="1"/>
      <c r="H1241" s="1"/>
    </row>
    <row r="1242" spans="2:8" x14ac:dyDescent="0.3">
      <c r="B1242" s="1"/>
      <c r="C1242" s="1"/>
      <c r="D1242" s="1"/>
      <c r="E1242" s="1"/>
      <c r="F1242" s="9"/>
      <c r="G1242" s="1"/>
      <c r="H1242" s="1"/>
    </row>
    <row r="1243" spans="2:8" x14ac:dyDescent="0.3">
      <c r="B1243" s="1"/>
      <c r="C1243" s="1"/>
      <c r="D1243" s="1"/>
      <c r="E1243" s="1"/>
      <c r="F1243" s="9"/>
      <c r="G1243" s="1"/>
      <c r="H1243" s="1"/>
    </row>
    <row r="1244" spans="2:8" x14ac:dyDescent="0.3">
      <c r="B1244" s="1"/>
      <c r="C1244" s="1"/>
      <c r="D1244" s="1"/>
      <c r="E1244" s="1"/>
      <c r="F1244" s="9"/>
      <c r="G1244" s="1"/>
      <c r="H1244" s="1"/>
    </row>
    <row r="1245" spans="2:8" x14ac:dyDescent="0.3">
      <c r="B1245" s="1"/>
      <c r="C1245" s="1"/>
      <c r="D1245" s="1"/>
      <c r="E1245" s="1"/>
      <c r="F1245" s="9"/>
      <c r="G1245" s="1"/>
      <c r="H1245" s="1"/>
    </row>
    <row r="1246" spans="2:8" x14ac:dyDescent="0.3">
      <c r="B1246" s="1"/>
      <c r="C1246" s="1"/>
      <c r="D1246" s="1"/>
      <c r="E1246" s="1"/>
      <c r="F1246" s="9"/>
      <c r="G1246" s="1"/>
      <c r="H1246" s="1"/>
    </row>
    <row r="1247" spans="2:8" x14ac:dyDescent="0.3">
      <c r="B1247" s="1"/>
      <c r="C1247" s="1"/>
      <c r="D1247" s="1"/>
      <c r="E1247" s="1"/>
      <c r="F1247" s="9"/>
      <c r="G1247" s="1"/>
      <c r="H1247" s="1"/>
    </row>
    <row r="1248" spans="2:8" x14ac:dyDescent="0.3">
      <c r="B1248" s="1"/>
      <c r="C1248" s="1"/>
      <c r="D1248" s="1"/>
      <c r="E1248" s="1"/>
      <c r="F1248" s="9"/>
      <c r="G1248" s="1"/>
      <c r="H1248" s="1"/>
    </row>
    <row r="1249" spans="2:8" x14ac:dyDescent="0.3">
      <c r="B1249" s="1"/>
      <c r="C1249" s="1"/>
      <c r="D1249" s="1"/>
      <c r="E1249" s="1"/>
      <c r="F1249" s="9"/>
      <c r="G1249" s="1"/>
      <c r="H1249" s="1"/>
    </row>
    <row r="1250" spans="2:8" x14ac:dyDescent="0.3">
      <c r="B1250" s="1"/>
      <c r="C1250" s="1"/>
      <c r="D1250" s="1"/>
      <c r="E1250" s="1"/>
      <c r="F1250" s="9"/>
      <c r="G1250" s="1"/>
      <c r="H1250" s="1"/>
    </row>
    <row r="1251" spans="2:8" x14ac:dyDescent="0.3">
      <c r="B1251" s="1"/>
      <c r="C1251" s="1"/>
      <c r="D1251" s="1"/>
      <c r="E1251" s="1"/>
      <c r="F1251" s="9"/>
      <c r="G1251" s="1"/>
      <c r="H1251" s="1"/>
    </row>
    <row r="1252" spans="2:8" x14ac:dyDescent="0.3">
      <c r="B1252" s="1"/>
      <c r="C1252" s="1"/>
      <c r="D1252" s="1"/>
      <c r="E1252" s="1"/>
      <c r="F1252" s="9"/>
      <c r="G1252" s="1"/>
      <c r="H1252" s="1"/>
    </row>
    <row r="1253" spans="2:8" x14ac:dyDescent="0.3">
      <c r="B1253" s="1"/>
      <c r="C1253" s="1"/>
      <c r="D1253" s="1"/>
      <c r="E1253" s="1"/>
      <c r="F1253" s="9"/>
      <c r="G1253" s="1"/>
      <c r="H1253" s="1"/>
    </row>
    <row r="1254" spans="2:8" x14ac:dyDescent="0.3">
      <c r="B1254" s="1"/>
      <c r="C1254" s="1"/>
      <c r="D1254" s="1"/>
      <c r="E1254" s="1"/>
      <c r="F1254" s="9"/>
      <c r="G1254" s="1"/>
      <c r="H1254" s="1"/>
    </row>
    <row r="1255" spans="2:8" x14ac:dyDescent="0.3">
      <c r="B1255" s="1"/>
      <c r="C1255" s="1"/>
      <c r="D1255" s="1"/>
      <c r="E1255" s="1"/>
      <c r="F1255" s="9"/>
      <c r="G1255" s="1"/>
      <c r="H1255" s="1"/>
    </row>
    <row r="1256" spans="2:8" x14ac:dyDescent="0.3">
      <c r="B1256" s="1"/>
      <c r="C1256" s="1"/>
      <c r="D1256" s="1"/>
      <c r="E1256" s="1"/>
      <c r="F1256" s="9"/>
      <c r="G1256" s="1"/>
      <c r="H1256" s="1"/>
    </row>
    <row r="1257" spans="2:8" x14ac:dyDescent="0.3">
      <c r="B1257" s="1"/>
      <c r="C1257" s="1"/>
      <c r="D1257" s="1"/>
      <c r="E1257" s="1"/>
      <c r="F1257" s="9"/>
      <c r="G1257" s="1"/>
      <c r="H1257" s="1"/>
    </row>
    <row r="1258" spans="2:8" x14ac:dyDescent="0.3">
      <c r="B1258" s="1"/>
      <c r="C1258" s="1"/>
      <c r="D1258" s="1"/>
      <c r="E1258" s="1"/>
      <c r="F1258" s="9"/>
      <c r="G1258" s="1"/>
      <c r="H1258" s="1"/>
    </row>
    <row r="1259" spans="2:8" x14ac:dyDescent="0.3">
      <c r="B1259" s="1"/>
      <c r="C1259" s="1"/>
      <c r="D1259" s="1"/>
      <c r="E1259" s="1"/>
      <c r="F1259" s="9"/>
      <c r="G1259" s="1"/>
      <c r="H1259" s="1"/>
    </row>
    <row r="1260" spans="2:8" x14ac:dyDescent="0.3">
      <c r="B1260" s="1"/>
      <c r="C1260" s="1"/>
      <c r="D1260" s="1"/>
      <c r="E1260" s="1"/>
      <c r="F1260" s="9"/>
      <c r="G1260" s="1"/>
      <c r="H1260" s="1"/>
    </row>
    <row r="1261" spans="2:8" x14ac:dyDescent="0.3">
      <c r="B1261" s="1"/>
      <c r="C1261" s="1"/>
      <c r="D1261" s="1"/>
      <c r="E1261" s="1"/>
      <c r="F1261" s="9"/>
      <c r="G1261" s="1"/>
      <c r="H1261" s="1"/>
    </row>
    <row r="1262" spans="2:8" x14ac:dyDescent="0.3">
      <c r="B1262" s="1"/>
      <c r="C1262" s="1"/>
      <c r="D1262" s="1"/>
      <c r="E1262" s="1"/>
      <c r="F1262" s="9"/>
      <c r="G1262" s="1"/>
      <c r="H1262" s="1"/>
    </row>
    <row r="1263" spans="2:8" x14ac:dyDescent="0.3">
      <c r="B1263" s="1"/>
      <c r="C1263" s="1"/>
      <c r="D1263" s="1"/>
      <c r="E1263" s="1"/>
      <c r="F1263" s="9"/>
      <c r="G1263" s="1"/>
      <c r="H1263" s="1"/>
    </row>
    <row r="1264" spans="2:8" x14ac:dyDescent="0.3">
      <c r="B1264" s="1"/>
      <c r="C1264" s="1"/>
      <c r="D1264" s="1"/>
      <c r="E1264" s="1"/>
      <c r="F1264" s="9"/>
      <c r="G1264" s="1"/>
      <c r="H1264" s="1"/>
    </row>
    <row r="1265" spans="2:8" x14ac:dyDescent="0.3">
      <c r="B1265" s="1"/>
      <c r="C1265" s="1"/>
      <c r="D1265" s="1"/>
      <c r="E1265" s="1"/>
      <c r="F1265" s="9"/>
      <c r="G1265" s="1"/>
      <c r="H1265" s="1"/>
    </row>
    <row r="1266" spans="2:8" x14ac:dyDescent="0.3">
      <c r="B1266" s="1"/>
      <c r="C1266" s="1"/>
      <c r="D1266" s="1"/>
      <c r="E1266" s="1"/>
      <c r="F1266" s="9"/>
      <c r="G1266" s="1"/>
      <c r="H1266" s="1"/>
    </row>
    <row r="1267" spans="2:8" x14ac:dyDescent="0.3">
      <c r="B1267" s="1"/>
      <c r="C1267" s="1"/>
      <c r="D1267" s="1"/>
      <c r="E1267" s="1"/>
      <c r="F1267" s="9"/>
      <c r="G1267" s="1"/>
      <c r="H1267" s="1"/>
    </row>
    <row r="1268" spans="2:8" x14ac:dyDescent="0.3">
      <c r="B1268" s="1"/>
      <c r="C1268" s="1"/>
      <c r="D1268" s="1"/>
      <c r="E1268" s="1"/>
      <c r="F1268" s="9"/>
      <c r="G1268" s="1"/>
      <c r="H1268" s="1"/>
    </row>
    <row r="1269" spans="2:8" x14ac:dyDescent="0.3">
      <c r="B1269" s="1"/>
      <c r="C1269" s="1"/>
      <c r="D1269" s="1"/>
      <c r="E1269" s="1"/>
      <c r="F1269" s="9"/>
      <c r="G1269" s="1"/>
      <c r="H1269" s="1"/>
    </row>
    <row r="1270" spans="2:8" x14ac:dyDescent="0.3">
      <c r="B1270" s="1"/>
      <c r="C1270" s="1"/>
      <c r="D1270" s="1"/>
      <c r="E1270" s="1"/>
      <c r="F1270" s="9"/>
      <c r="G1270" s="1"/>
      <c r="H1270" s="1"/>
    </row>
    <row r="1271" spans="2:8" x14ac:dyDescent="0.3">
      <c r="B1271" s="1"/>
      <c r="C1271" s="1"/>
      <c r="D1271" s="1"/>
      <c r="E1271" s="1"/>
      <c r="F1271" s="9"/>
      <c r="G1271" s="1"/>
      <c r="H1271" s="1"/>
    </row>
    <row r="1272" spans="2:8" x14ac:dyDescent="0.3">
      <c r="B1272" s="1"/>
      <c r="C1272" s="1"/>
      <c r="D1272" s="1"/>
      <c r="E1272" s="1"/>
      <c r="F1272" s="9"/>
      <c r="G1272" s="1"/>
      <c r="H1272" s="1"/>
    </row>
    <row r="1273" spans="2:8" x14ac:dyDescent="0.3">
      <c r="B1273" s="1"/>
      <c r="C1273" s="1"/>
      <c r="D1273" s="1"/>
      <c r="E1273" s="1"/>
      <c r="F1273" s="9"/>
      <c r="G1273" s="1"/>
      <c r="H1273" s="1"/>
    </row>
    <row r="1274" spans="2:8" x14ac:dyDescent="0.3">
      <c r="B1274" s="1"/>
      <c r="C1274" s="1"/>
      <c r="D1274" s="1"/>
      <c r="E1274" s="1"/>
      <c r="F1274" s="9"/>
      <c r="G1274" s="1"/>
      <c r="H1274" s="1"/>
    </row>
    <row r="1275" spans="2:8" x14ac:dyDescent="0.3">
      <c r="B1275" s="1"/>
      <c r="C1275" s="1"/>
      <c r="D1275" s="1"/>
      <c r="E1275" s="1"/>
      <c r="F1275" s="9"/>
      <c r="G1275" s="1"/>
      <c r="H1275" s="1"/>
    </row>
    <row r="1276" spans="2:8" x14ac:dyDescent="0.3">
      <c r="B1276" s="1"/>
      <c r="C1276" s="1"/>
      <c r="D1276" s="1"/>
      <c r="E1276" s="1"/>
      <c r="F1276" s="9"/>
      <c r="G1276" s="1"/>
      <c r="H1276" s="1"/>
    </row>
    <row r="1277" spans="2:8" x14ac:dyDescent="0.3">
      <c r="B1277" s="1"/>
      <c r="C1277" s="1"/>
      <c r="D1277" s="1"/>
      <c r="E1277" s="1"/>
      <c r="F1277" s="9"/>
      <c r="G1277" s="1"/>
      <c r="H1277" s="1"/>
    </row>
    <row r="1278" spans="2:8" x14ac:dyDescent="0.3">
      <c r="B1278" s="1"/>
      <c r="C1278" s="1"/>
      <c r="D1278" s="1"/>
      <c r="E1278" s="1"/>
      <c r="F1278" s="9"/>
      <c r="G1278" s="1"/>
      <c r="H1278" s="1"/>
    </row>
    <row r="1279" spans="2:8" x14ac:dyDescent="0.3">
      <c r="B1279" s="1"/>
      <c r="C1279" s="1"/>
      <c r="D1279" s="1"/>
      <c r="E1279" s="1"/>
      <c r="F1279" s="9"/>
      <c r="G1279" s="1"/>
      <c r="H1279" s="1"/>
    </row>
    <row r="1280" spans="2:8" x14ac:dyDescent="0.3">
      <c r="B1280" s="1"/>
      <c r="C1280" s="1"/>
      <c r="D1280" s="1"/>
      <c r="E1280" s="1"/>
      <c r="F1280" s="9"/>
      <c r="G1280" s="1"/>
      <c r="H1280" s="1"/>
    </row>
    <row r="1281" spans="2:8" x14ac:dyDescent="0.3">
      <c r="B1281" s="1"/>
      <c r="C1281" s="1"/>
      <c r="D1281" s="1"/>
      <c r="E1281" s="1"/>
      <c r="F1281" s="9"/>
      <c r="G1281" s="1"/>
      <c r="H1281" s="1"/>
    </row>
    <row r="1282" spans="2:8" x14ac:dyDescent="0.3">
      <c r="B1282" s="1"/>
      <c r="C1282" s="1"/>
      <c r="D1282" s="1"/>
      <c r="E1282" s="1"/>
      <c r="F1282" s="9"/>
      <c r="G1282" s="1"/>
      <c r="H1282" s="1"/>
    </row>
    <row r="1283" spans="2:8" x14ac:dyDescent="0.3">
      <c r="B1283" s="1"/>
      <c r="C1283" s="1"/>
      <c r="D1283" s="1"/>
      <c r="E1283" s="1"/>
      <c r="F1283" s="9"/>
      <c r="G1283" s="1"/>
      <c r="H1283" s="1"/>
    </row>
    <row r="1284" spans="2:8" x14ac:dyDescent="0.3">
      <c r="B1284" s="1"/>
      <c r="C1284" s="1"/>
      <c r="D1284" s="1"/>
      <c r="E1284" s="1"/>
      <c r="F1284" s="9"/>
      <c r="G1284" s="1"/>
      <c r="H1284" s="1"/>
    </row>
    <row r="1285" spans="2:8" x14ac:dyDescent="0.3">
      <c r="B1285" s="1"/>
      <c r="C1285" s="1"/>
      <c r="D1285" s="1"/>
      <c r="E1285" s="1"/>
      <c r="F1285" s="9"/>
      <c r="G1285" s="1"/>
      <c r="H1285" s="1"/>
    </row>
    <row r="1286" spans="2:8" x14ac:dyDescent="0.3">
      <c r="B1286" s="1"/>
      <c r="C1286" s="1"/>
      <c r="D1286" s="1"/>
      <c r="E1286" s="1"/>
      <c r="F1286" s="9"/>
      <c r="G1286" s="1"/>
      <c r="H1286" s="1"/>
    </row>
    <row r="1287" spans="2:8" x14ac:dyDescent="0.3">
      <c r="B1287" s="1"/>
      <c r="C1287" s="1"/>
      <c r="D1287" s="1"/>
      <c r="E1287" s="1"/>
      <c r="F1287" s="9"/>
      <c r="G1287" s="1"/>
      <c r="H1287" s="1"/>
    </row>
    <row r="1288" spans="2:8" x14ac:dyDescent="0.3">
      <c r="B1288" s="1"/>
      <c r="C1288" s="1"/>
      <c r="D1288" s="1"/>
      <c r="E1288" s="1"/>
      <c r="F1288" s="9"/>
      <c r="G1288" s="1"/>
      <c r="H1288" s="1"/>
    </row>
    <row r="1289" spans="2:8" x14ac:dyDescent="0.3">
      <c r="B1289" s="1"/>
      <c r="C1289" s="1"/>
      <c r="D1289" s="1"/>
      <c r="E1289" s="1"/>
      <c r="F1289" s="9"/>
      <c r="G1289" s="1"/>
      <c r="H1289" s="1"/>
    </row>
    <row r="1290" spans="2:8" x14ac:dyDescent="0.3">
      <c r="B1290" s="1"/>
      <c r="C1290" s="1"/>
      <c r="D1290" s="1"/>
      <c r="E1290" s="1"/>
      <c r="F1290" s="9"/>
      <c r="G1290" s="1"/>
      <c r="H1290" s="1"/>
    </row>
    <row r="1291" spans="2:8" x14ac:dyDescent="0.3">
      <c r="B1291" s="1"/>
      <c r="C1291" s="1"/>
      <c r="D1291" s="1"/>
      <c r="E1291" s="1"/>
      <c r="F1291" s="9"/>
      <c r="G1291" s="1"/>
      <c r="H1291" s="1"/>
    </row>
    <row r="1292" spans="2:8" x14ac:dyDescent="0.3">
      <c r="B1292" s="1"/>
      <c r="C1292" s="1"/>
      <c r="D1292" s="1"/>
      <c r="E1292" s="1"/>
      <c r="F1292" s="9"/>
      <c r="G1292" s="1"/>
      <c r="H1292" s="1"/>
    </row>
    <row r="1293" spans="2:8" x14ac:dyDescent="0.3">
      <c r="B1293" s="1"/>
      <c r="C1293" s="1"/>
      <c r="D1293" s="1"/>
      <c r="E1293" s="1"/>
      <c r="F1293" s="9"/>
      <c r="G1293" s="1"/>
      <c r="H1293" s="1"/>
    </row>
    <row r="1294" spans="2:8" x14ac:dyDescent="0.3">
      <c r="B1294" s="1"/>
      <c r="C1294" s="1"/>
      <c r="D1294" s="1"/>
      <c r="E1294" s="1"/>
      <c r="F1294" s="9"/>
      <c r="G1294" s="1"/>
      <c r="H1294" s="1"/>
    </row>
    <row r="1295" spans="2:8" x14ac:dyDescent="0.3">
      <c r="B1295" s="1"/>
      <c r="C1295" s="1"/>
      <c r="D1295" s="1"/>
      <c r="E1295" s="1"/>
      <c r="F1295" s="9"/>
      <c r="G1295" s="1"/>
      <c r="H1295" s="1"/>
    </row>
    <row r="1296" spans="2:8" x14ac:dyDescent="0.3">
      <c r="B1296" s="1"/>
      <c r="C1296" s="1"/>
      <c r="D1296" s="1"/>
      <c r="E1296" s="1"/>
      <c r="F1296" s="9"/>
      <c r="G1296" s="1"/>
      <c r="H1296" s="1"/>
    </row>
    <row r="1297" spans="2:8" x14ac:dyDescent="0.3">
      <c r="B1297" s="1"/>
      <c r="C1297" s="1"/>
      <c r="D1297" s="1"/>
      <c r="E1297" s="1"/>
      <c r="F1297" s="9"/>
      <c r="G1297" s="1"/>
      <c r="H1297" s="1"/>
    </row>
    <row r="1298" spans="2:8" x14ac:dyDescent="0.3">
      <c r="B1298" s="1"/>
      <c r="C1298" s="1"/>
      <c r="D1298" s="1"/>
      <c r="E1298" s="1"/>
      <c r="F1298" s="9"/>
      <c r="G1298" s="1"/>
      <c r="H1298" s="1"/>
    </row>
    <row r="1299" spans="2:8" x14ac:dyDescent="0.3">
      <c r="B1299" s="1"/>
      <c r="C1299" s="1"/>
      <c r="D1299" s="1"/>
      <c r="E1299" s="1"/>
      <c r="F1299" s="9"/>
      <c r="G1299" s="1"/>
      <c r="H1299" s="1"/>
    </row>
    <row r="1300" spans="2:8" x14ac:dyDescent="0.3">
      <c r="B1300" s="1"/>
      <c r="C1300" s="1"/>
      <c r="D1300" s="1"/>
      <c r="E1300" s="1"/>
      <c r="F1300" s="9"/>
      <c r="G1300" s="1"/>
      <c r="H1300" s="1"/>
    </row>
    <row r="1301" spans="2:8" x14ac:dyDescent="0.3">
      <c r="B1301" s="1"/>
      <c r="C1301" s="1"/>
      <c r="D1301" s="1"/>
      <c r="E1301" s="1"/>
      <c r="F1301" s="9"/>
      <c r="G1301" s="1"/>
      <c r="H1301" s="1"/>
    </row>
    <row r="1302" spans="2:8" x14ac:dyDescent="0.3">
      <c r="B1302" s="1"/>
      <c r="C1302" s="1"/>
      <c r="D1302" s="1"/>
      <c r="E1302" s="1"/>
      <c r="F1302" s="9"/>
      <c r="G1302" s="1"/>
      <c r="H1302" s="1"/>
    </row>
    <row r="1303" spans="2:8" x14ac:dyDescent="0.3">
      <c r="B1303" s="1"/>
      <c r="C1303" s="1"/>
      <c r="D1303" s="1"/>
      <c r="E1303" s="1"/>
      <c r="F1303" s="9"/>
      <c r="G1303" s="1"/>
      <c r="H1303" s="1"/>
    </row>
    <row r="1304" spans="2:8" x14ac:dyDescent="0.3">
      <c r="B1304" s="1"/>
      <c r="C1304" s="1"/>
      <c r="D1304" s="1"/>
      <c r="E1304" s="1"/>
      <c r="F1304" s="9"/>
      <c r="G1304" s="1"/>
      <c r="H1304" s="1"/>
    </row>
    <row r="1305" spans="2:8" x14ac:dyDescent="0.3">
      <c r="B1305" s="1"/>
      <c r="C1305" s="1"/>
      <c r="D1305" s="1"/>
      <c r="E1305" s="1"/>
      <c r="F1305" s="9"/>
      <c r="G1305" s="1"/>
      <c r="H1305" s="1"/>
    </row>
    <row r="1306" spans="2:8" x14ac:dyDescent="0.3">
      <c r="B1306" s="1"/>
      <c r="C1306" s="1"/>
      <c r="D1306" s="1"/>
      <c r="E1306" s="1"/>
      <c r="F1306" s="9"/>
      <c r="G1306" s="1"/>
      <c r="H1306" s="1"/>
    </row>
    <row r="1307" spans="2:8" x14ac:dyDescent="0.3">
      <c r="B1307" s="1"/>
      <c r="C1307" s="1"/>
      <c r="D1307" s="1"/>
      <c r="E1307" s="1"/>
      <c r="F1307" s="9"/>
      <c r="G1307" s="1"/>
      <c r="H1307" s="1"/>
    </row>
    <row r="1308" spans="2:8" x14ac:dyDescent="0.3">
      <c r="B1308" s="1"/>
      <c r="C1308" s="1"/>
      <c r="D1308" s="1"/>
      <c r="E1308" s="1"/>
      <c r="F1308" s="9"/>
      <c r="G1308" s="1"/>
      <c r="H1308" s="1"/>
    </row>
    <row r="1309" spans="2:8" x14ac:dyDescent="0.3">
      <c r="B1309" s="1"/>
      <c r="C1309" s="1"/>
      <c r="D1309" s="1"/>
      <c r="E1309" s="1"/>
      <c r="F1309" s="9"/>
      <c r="G1309" s="1"/>
      <c r="H1309" s="1"/>
    </row>
    <row r="1310" spans="2:8" x14ac:dyDescent="0.3">
      <c r="B1310" s="1"/>
      <c r="C1310" s="1"/>
      <c r="D1310" s="1"/>
      <c r="E1310" s="1"/>
      <c r="F1310" s="9"/>
      <c r="G1310" s="1"/>
      <c r="H1310" s="1"/>
    </row>
    <row r="1311" spans="2:8" x14ac:dyDescent="0.3">
      <c r="B1311" s="1"/>
      <c r="C1311" s="1"/>
      <c r="D1311" s="1"/>
      <c r="E1311" s="1"/>
      <c r="F1311" s="9"/>
      <c r="G1311" s="1"/>
      <c r="H1311" s="1"/>
    </row>
    <row r="1312" spans="2:8" x14ac:dyDescent="0.3">
      <c r="B1312" s="1"/>
      <c r="C1312" s="1"/>
      <c r="D1312" s="1"/>
      <c r="E1312" s="1"/>
      <c r="F1312" s="9"/>
      <c r="G1312" s="1"/>
      <c r="H1312" s="1"/>
    </row>
    <row r="1313" spans="2:8" x14ac:dyDescent="0.3">
      <c r="B1313" s="1"/>
      <c r="C1313" s="1"/>
      <c r="D1313" s="1"/>
      <c r="E1313" s="1"/>
      <c r="F1313" s="9"/>
      <c r="G1313" s="1"/>
      <c r="H1313" s="1"/>
    </row>
    <row r="1314" spans="2:8" x14ac:dyDescent="0.3">
      <c r="B1314" s="1"/>
      <c r="C1314" s="1"/>
      <c r="D1314" s="1"/>
      <c r="E1314" s="1"/>
      <c r="F1314" s="9"/>
      <c r="G1314" s="1"/>
      <c r="H1314" s="1"/>
    </row>
    <row r="1315" spans="2:8" x14ac:dyDescent="0.3">
      <c r="B1315" s="1"/>
      <c r="C1315" s="1"/>
      <c r="D1315" s="1"/>
      <c r="E1315" s="1"/>
      <c r="F1315" s="9"/>
      <c r="G1315" s="1"/>
      <c r="H1315" s="1"/>
    </row>
    <row r="1316" spans="2:8" x14ac:dyDescent="0.3">
      <c r="B1316" s="1"/>
      <c r="C1316" s="1"/>
      <c r="D1316" s="1"/>
      <c r="E1316" s="1"/>
      <c r="F1316" s="9"/>
      <c r="G1316" s="1"/>
      <c r="H1316" s="1"/>
    </row>
    <row r="1317" spans="2:8" x14ac:dyDescent="0.3">
      <c r="B1317" s="1"/>
      <c r="C1317" s="1"/>
      <c r="D1317" s="1"/>
      <c r="E1317" s="1"/>
      <c r="F1317" s="9"/>
      <c r="G1317" s="1"/>
      <c r="H1317" s="1"/>
    </row>
    <row r="1318" spans="2:8" x14ac:dyDescent="0.3">
      <c r="B1318" s="1"/>
      <c r="C1318" s="1"/>
      <c r="D1318" s="1"/>
      <c r="E1318" s="1"/>
      <c r="F1318" s="9"/>
      <c r="G1318" s="1"/>
      <c r="H1318" s="1"/>
    </row>
    <row r="1319" spans="2:8" x14ac:dyDescent="0.3">
      <c r="B1319" s="1"/>
      <c r="C1319" s="1"/>
      <c r="D1319" s="1"/>
      <c r="E1319" s="1"/>
      <c r="F1319" s="9"/>
      <c r="G1319" s="1"/>
      <c r="H1319" s="1"/>
    </row>
    <row r="1320" spans="2:8" x14ac:dyDescent="0.3">
      <c r="B1320" s="1"/>
      <c r="C1320" s="1"/>
      <c r="D1320" s="1"/>
      <c r="E1320" s="1"/>
      <c r="F1320" s="9"/>
      <c r="G1320" s="1"/>
      <c r="H1320" s="1"/>
    </row>
    <row r="1321" spans="2:8" x14ac:dyDescent="0.3">
      <c r="B1321" s="1"/>
      <c r="C1321" s="1"/>
      <c r="D1321" s="1"/>
      <c r="E1321" s="1"/>
      <c r="F1321" s="9"/>
      <c r="G1321" s="1"/>
      <c r="H1321" s="1"/>
    </row>
    <row r="1322" spans="2:8" x14ac:dyDescent="0.3">
      <c r="B1322" s="1"/>
      <c r="C1322" s="1"/>
      <c r="D1322" s="1"/>
      <c r="E1322" s="1"/>
      <c r="F1322" s="9"/>
      <c r="G1322" s="1"/>
      <c r="H1322" s="1"/>
    </row>
    <row r="1323" spans="2:8" x14ac:dyDescent="0.3">
      <c r="B1323" s="1"/>
      <c r="C1323" s="1"/>
      <c r="D1323" s="1"/>
      <c r="E1323" s="1"/>
      <c r="F1323" s="9"/>
      <c r="G1323" s="1"/>
      <c r="H1323" s="1"/>
    </row>
    <row r="1324" spans="2:8" x14ac:dyDescent="0.3">
      <c r="B1324" s="1"/>
      <c r="C1324" s="1"/>
      <c r="D1324" s="1"/>
      <c r="E1324" s="1"/>
      <c r="F1324" s="9"/>
      <c r="G1324" s="1"/>
      <c r="H1324" s="1"/>
    </row>
    <row r="1325" spans="2:8" x14ac:dyDescent="0.3">
      <c r="B1325" s="1"/>
      <c r="C1325" s="1"/>
      <c r="D1325" s="1"/>
      <c r="E1325" s="1"/>
      <c r="F1325" s="9"/>
      <c r="G1325" s="1"/>
      <c r="H1325" s="1"/>
    </row>
    <row r="1326" spans="2:8" x14ac:dyDescent="0.3">
      <c r="B1326" s="1"/>
      <c r="C1326" s="1"/>
      <c r="D1326" s="1"/>
      <c r="E1326" s="1"/>
      <c r="F1326" s="9"/>
      <c r="G1326" s="1"/>
      <c r="H1326" s="1"/>
    </row>
    <row r="1327" spans="2:8" x14ac:dyDescent="0.3">
      <c r="B1327" s="1"/>
      <c r="C1327" s="1"/>
      <c r="D1327" s="1"/>
      <c r="E1327" s="1"/>
      <c r="F1327" s="9"/>
      <c r="G1327" s="1"/>
      <c r="H1327" s="1"/>
    </row>
    <row r="1328" spans="2:8" x14ac:dyDescent="0.3">
      <c r="B1328" s="1"/>
      <c r="C1328" s="1"/>
      <c r="D1328" s="1"/>
      <c r="E1328" s="1"/>
      <c r="F1328" s="9"/>
      <c r="G1328" s="1"/>
      <c r="H1328" s="1"/>
    </row>
    <row r="1329" spans="2:8" x14ac:dyDescent="0.3">
      <c r="B1329" s="1"/>
      <c r="C1329" s="1"/>
      <c r="D1329" s="1"/>
      <c r="E1329" s="1"/>
      <c r="F1329" s="9"/>
      <c r="G1329" s="1"/>
      <c r="H1329" s="1"/>
    </row>
    <row r="1330" spans="2:8" x14ac:dyDescent="0.3">
      <c r="B1330" s="1"/>
      <c r="C1330" s="1"/>
      <c r="D1330" s="1"/>
      <c r="E1330" s="1"/>
      <c r="F1330" s="9"/>
      <c r="G1330" s="1"/>
      <c r="H1330" s="1"/>
    </row>
    <row r="1331" spans="2:8" x14ac:dyDescent="0.3">
      <c r="B1331" s="1"/>
      <c r="C1331" s="1"/>
      <c r="D1331" s="1"/>
      <c r="E1331" s="1"/>
      <c r="F1331" s="9"/>
      <c r="G1331" s="1"/>
      <c r="H1331" s="1"/>
    </row>
    <row r="1332" spans="2:8" x14ac:dyDescent="0.3">
      <c r="B1332" s="1"/>
      <c r="C1332" s="1"/>
      <c r="D1332" s="1"/>
      <c r="E1332" s="1"/>
      <c r="F1332" s="9"/>
      <c r="G1332" s="1"/>
      <c r="H1332" s="1"/>
    </row>
    <row r="1333" spans="2:8" x14ac:dyDescent="0.3">
      <c r="B1333" s="1"/>
      <c r="C1333" s="1"/>
      <c r="D1333" s="1"/>
      <c r="E1333" s="1"/>
      <c r="F1333" s="9"/>
      <c r="G1333" s="1"/>
      <c r="H1333" s="1"/>
    </row>
    <row r="1334" spans="2:8" x14ac:dyDescent="0.3">
      <c r="B1334" s="1"/>
      <c r="C1334" s="1"/>
      <c r="D1334" s="1"/>
      <c r="E1334" s="1"/>
      <c r="F1334" s="9"/>
      <c r="G1334" s="1"/>
      <c r="H1334" s="1"/>
    </row>
    <row r="1335" spans="2:8" x14ac:dyDescent="0.3">
      <c r="B1335" s="1"/>
      <c r="C1335" s="1"/>
      <c r="D1335" s="1"/>
      <c r="E1335" s="1"/>
      <c r="F1335" s="9"/>
      <c r="G1335" s="1"/>
      <c r="H1335" s="1"/>
    </row>
    <row r="1336" spans="2:8" x14ac:dyDescent="0.3">
      <c r="B1336" s="1"/>
      <c r="C1336" s="1"/>
      <c r="D1336" s="1"/>
      <c r="E1336" s="1"/>
      <c r="F1336" s="9"/>
      <c r="G1336" s="1"/>
      <c r="H1336" s="1"/>
    </row>
    <row r="1337" spans="2:8" x14ac:dyDescent="0.3">
      <c r="B1337" s="1"/>
      <c r="C1337" s="1"/>
      <c r="D1337" s="1"/>
      <c r="E1337" s="1"/>
      <c r="F1337" s="9"/>
      <c r="G1337" s="1"/>
      <c r="H1337" s="1"/>
    </row>
    <row r="1338" spans="2:8" x14ac:dyDescent="0.3">
      <c r="B1338" s="1"/>
      <c r="C1338" s="1"/>
      <c r="D1338" s="1"/>
      <c r="E1338" s="1"/>
      <c r="F1338" s="9"/>
      <c r="G1338" s="1"/>
      <c r="H1338" s="1"/>
    </row>
    <row r="1339" spans="2:8" x14ac:dyDescent="0.3">
      <c r="B1339" s="1"/>
      <c r="C1339" s="1"/>
      <c r="D1339" s="1"/>
      <c r="E1339" s="1"/>
      <c r="F1339" s="9"/>
      <c r="G1339" s="1"/>
      <c r="H1339" s="1"/>
    </row>
    <row r="1340" spans="2:8" x14ac:dyDescent="0.3">
      <c r="B1340" s="1"/>
      <c r="C1340" s="1"/>
      <c r="D1340" s="1"/>
      <c r="E1340" s="1"/>
      <c r="F1340" s="9"/>
      <c r="G1340" s="1"/>
      <c r="H1340" s="1"/>
    </row>
    <row r="1341" spans="2:8" x14ac:dyDescent="0.3">
      <c r="B1341" s="1"/>
      <c r="C1341" s="1"/>
      <c r="D1341" s="1"/>
      <c r="E1341" s="1"/>
      <c r="F1341" s="9"/>
      <c r="G1341" s="1"/>
      <c r="H1341" s="1"/>
    </row>
    <row r="1342" spans="2:8" x14ac:dyDescent="0.3">
      <c r="B1342" s="1"/>
      <c r="C1342" s="1"/>
      <c r="D1342" s="1"/>
      <c r="E1342" s="1"/>
      <c r="F1342" s="9"/>
      <c r="G1342" s="1"/>
      <c r="H1342" s="1"/>
    </row>
    <row r="1343" spans="2:8" x14ac:dyDescent="0.3">
      <c r="B1343" s="1"/>
      <c r="C1343" s="1"/>
      <c r="D1343" s="1"/>
      <c r="E1343" s="1"/>
      <c r="F1343" s="9"/>
      <c r="G1343" s="1"/>
      <c r="H1343" s="1"/>
    </row>
    <row r="1344" spans="2:8" x14ac:dyDescent="0.3">
      <c r="B1344" s="1"/>
      <c r="C1344" s="1"/>
      <c r="D1344" s="1"/>
      <c r="E1344" s="1"/>
      <c r="F1344" s="9"/>
      <c r="G1344" s="1"/>
      <c r="H1344" s="1"/>
    </row>
    <row r="1345" spans="2:8" x14ac:dyDescent="0.3">
      <c r="B1345" s="1"/>
      <c r="C1345" s="1"/>
      <c r="D1345" s="1"/>
      <c r="E1345" s="1"/>
      <c r="F1345" s="9"/>
      <c r="G1345" s="1"/>
      <c r="H1345" s="1"/>
    </row>
    <row r="1346" spans="2:8" x14ac:dyDescent="0.3">
      <c r="B1346" s="1"/>
      <c r="C1346" s="1"/>
      <c r="D1346" s="1"/>
      <c r="E1346" s="1"/>
      <c r="F1346" s="9"/>
      <c r="G1346" s="1"/>
      <c r="H1346" s="1"/>
    </row>
    <row r="1347" spans="2:8" x14ac:dyDescent="0.3">
      <c r="B1347" s="1"/>
      <c r="C1347" s="1"/>
      <c r="D1347" s="1"/>
      <c r="E1347" s="1"/>
      <c r="F1347" s="9"/>
      <c r="G1347" s="1"/>
      <c r="H1347" s="1"/>
    </row>
    <row r="1348" spans="2:8" x14ac:dyDescent="0.3">
      <c r="B1348" s="1"/>
      <c r="C1348" s="1"/>
      <c r="D1348" s="1"/>
      <c r="E1348" s="1"/>
      <c r="F1348" s="9"/>
      <c r="G1348" s="1"/>
      <c r="H1348" s="1"/>
    </row>
    <row r="1349" spans="2:8" x14ac:dyDescent="0.3">
      <c r="B1349" s="1"/>
      <c r="C1349" s="1"/>
      <c r="D1349" s="1"/>
      <c r="E1349" s="1"/>
      <c r="F1349" s="9"/>
      <c r="G1349" s="1"/>
      <c r="H1349" s="1"/>
    </row>
    <row r="1350" spans="2:8" x14ac:dyDescent="0.3">
      <c r="B1350" s="1"/>
      <c r="C1350" s="1"/>
      <c r="D1350" s="1"/>
      <c r="E1350" s="1"/>
      <c r="F1350" s="9"/>
      <c r="G1350" s="1"/>
      <c r="H1350" s="1"/>
    </row>
    <row r="1351" spans="2:8" x14ac:dyDescent="0.3">
      <c r="B1351" s="1"/>
      <c r="C1351" s="1"/>
      <c r="D1351" s="1"/>
      <c r="E1351" s="1"/>
      <c r="F1351" s="9"/>
      <c r="G1351" s="1"/>
      <c r="H1351" s="1"/>
    </row>
    <row r="1352" spans="2:8" x14ac:dyDescent="0.3">
      <c r="B1352" s="1"/>
      <c r="C1352" s="1"/>
      <c r="D1352" s="1"/>
      <c r="E1352" s="1"/>
      <c r="F1352" s="9"/>
      <c r="G1352" s="1"/>
      <c r="H1352" s="1"/>
    </row>
    <row r="1353" spans="2:8" x14ac:dyDescent="0.3">
      <c r="B1353" s="1"/>
      <c r="C1353" s="1"/>
      <c r="D1353" s="1"/>
      <c r="E1353" s="1"/>
      <c r="F1353" s="9"/>
      <c r="G1353" s="1"/>
      <c r="H1353" s="1"/>
    </row>
    <row r="1354" spans="2:8" x14ac:dyDescent="0.3">
      <c r="B1354" s="1"/>
      <c r="C1354" s="1"/>
      <c r="D1354" s="1"/>
      <c r="E1354" s="1"/>
      <c r="F1354" s="9"/>
      <c r="G1354" s="1"/>
      <c r="H1354" s="1"/>
    </row>
    <row r="1355" spans="2:8" x14ac:dyDescent="0.3">
      <c r="B1355" s="1"/>
      <c r="C1355" s="1"/>
      <c r="D1355" s="1"/>
      <c r="E1355" s="1"/>
      <c r="F1355" s="9"/>
      <c r="G1355" s="1"/>
      <c r="H1355" s="1"/>
    </row>
    <row r="1356" spans="2:8" x14ac:dyDescent="0.3">
      <c r="B1356" s="1"/>
      <c r="C1356" s="1"/>
      <c r="D1356" s="1"/>
      <c r="E1356" s="1"/>
      <c r="F1356" s="9"/>
      <c r="G1356" s="1"/>
      <c r="H1356" s="1"/>
    </row>
    <row r="1357" spans="2:8" x14ac:dyDescent="0.3">
      <c r="B1357" s="1"/>
      <c r="C1357" s="1"/>
      <c r="D1357" s="1"/>
      <c r="E1357" s="1"/>
      <c r="F1357" s="9"/>
      <c r="G1357" s="1"/>
      <c r="H1357" s="1"/>
    </row>
    <row r="1358" spans="2:8" x14ac:dyDescent="0.3">
      <c r="B1358" s="1"/>
      <c r="C1358" s="1"/>
      <c r="D1358" s="1"/>
      <c r="E1358" s="1"/>
      <c r="F1358" s="9"/>
      <c r="G1358" s="1"/>
      <c r="H1358" s="1"/>
    </row>
    <row r="1359" spans="2:8" x14ac:dyDescent="0.3">
      <c r="B1359" s="1"/>
      <c r="C1359" s="1"/>
      <c r="D1359" s="1"/>
      <c r="E1359" s="1"/>
      <c r="F1359" s="9"/>
      <c r="G1359" s="1"/>
      <c r="H1359" s="1"/>
    </row>
    <row r="1360" spans="2:8" x14ac:dyDescent="0.3">
      <c r="B1360" s="1"/>
      <c r="C1360" s="1"/>
      <c r="D1360" s="1"/>
      <c r="E1360" s="1"/>
      <c r="F1360" s="9"/>
      <c r="G1360" s="1"/>
      <c r="H1360" s="1"/>
    </row>
    <row r="1361" spans="2:8" x14ac:dyDescent="0.3">
      <c r="B1361" s="1"/>
      <c r="C1361" s="1"/>
      <c r="D1361" s="1"/>
      <c r="E1361" s="1"/>
      <c r="F1361" s="9"/>
      <c r="G1361" s="1"/>
      <c r="H1361" s="1"/>
    </row>
    <row r="1362" spans="2:8" x14ac:dyDescent="0.3">
      <c r="B1362" s="1"/>
      <c r="C1362" s="1"/>
      <c r="D1362" s="1"/>
      <c r="E1362" s="1"/>
      <c r="F1362" s="9"/>
      <c r="G1362" s="1"/>
      <c r="H1362" s="1"/>
    </row>
    <row r="1363" spans="2:8" x14ac:dyDescent="0.3">
      <c r="B1363" s="1"/>
      <c r="C1363" s="1"/>
      <c r="D1363" s="1"/>
      <c r="E1363" s="1"/>
      <c r="F1363" s="9"/>
      <c r="G1363" s="1"/>
      <c r="H1363" s="1"/>
    </row>
    <row r="1364" spans="2:8" x14ac:dyDescent="0.3">
      <c r="B1364" s="1"/>
      <c r="C1364" s="1"/>
      <c r="D1364" s="1"/>
      <c r="E1364" s="1"/>
      <c r="F1364" s="9"/>
      <c r="G1364" s="1"/>
      <c r="H1364" s="1"/>
    </row>
    <row r="1365" spans="2:8" x14ac:dyDescent="0.3">
      <c r="B1365" s="1"/>
      <c r="C1365" s="1"/>
      <c r="D1365" s="1"/>
      <c r="E1365" s="1"/>
      <c r="F1365" s="9"/>
      <c r="G1365" s="1"/>
      <c r="H1365" s="1"/>
    </row>
    <row r="1366" spans="2:8" x14ac:dyDescent="0.3">
      <c r="B1366" s="1"/>
      <c r="C1366" s="1"/>
      <c r="D1366" s="1"/>
      <c r="E1366" s="1"/>
      <c r="F1366" s="9"/>
      <c r="G1366" s="1"/>
      <c r="H1366" s="1"/>
    </row>
    <row r="1367" spans="2:8" x14ac:dyDescent="0.3">
      <c r="B1367" s="1"/>
      <c r="C1367" s="1"/>
      <c r="D1367" s="1"/>
      <c r="E1367" s="1"/>
      <c r="F1367" s="9"/>
      <c r="G1367" s="1"/>
      <c r="H1367" s="1"/>
    </row>
    <row r="1368" spans="2:8" x14ac:dyDescent="0.3">
      <c r="B1368" s="1"/>
      <c r="C1368" s="1"/>
      <c r="D1368" s="1"/>
      <c r="E1368" s="1"/>
      <c r="F1368" s="9"/>
      <c r="G1368" s="1"/>
      <c r="H1368" s="1"/>
    </row>
    <row r="1369" spans="2:8" x14ac:dyDescent="0.3">
      <c r="B1369" s="1"/>
      <c r="C1369" s="1"/>
      <c r="D1369" s="1"/>
      <c r="E1369" s="1"/>
      <c r="F1369" s="9"/>
      <c r="G1369" s="1"/>
      <c r="H1369" s="1"/>
    </row>
    <row r="1370" spans="2:8" x14ac:dyDescent="0.3">
      <c r="B1370" s="1"/>
      <c r="C1370" s="1"/>
      <c r="D1370" s="1"/>
      <c r="E1370" s="1"/>
      <c r="F1370" s="9"/>
      <c r="G1370" s="1"/>
      <c r="H1370" s="1"/>
    </row>
    <row r="1371" spans="2:8" x14ac:dyDescent="0.3">
      <c r="B1371" s="1"/>
      <c r="C1371" s="1"/>
      <c r="D1371" s="1"/>
      <c r="E1371" s="1"/>
      <c r="F1371" s="9"/>
      <c r="G1371" s="1"/>
      <c r="H1371" s="1"/>
    </row>
    <row r="1372" spans="2:8" x14ac:dyDescent="0.3">
      <c r="B1372" s="1"/>
      <c r="C1372" s="1"/>
      <c r="D1372" s="1"/>
      <c r="E1372" s="1"/>
      <c r="F1372" s="9"/>
      <c r="G1372" s="1"/>
      <c r="H1372" s="1"/>
    </row>
    <row r="1373" spans="2:8" x14ac:dyDescent="0.3">
      <c r="B1373" s="1"/>
      <c r="C1373" s="1"/>
      <c r="D1373" s="1"/>
      <c r="E1373" s="1"/>
      <c r="F1373" s="9"/>
      <c r="G1373" s="1"/>
      <c r="H1373" s="1"/>
    </row>
    <row r="1374" spans="2:8" x14ac:dyDescent="0.3">
      <c r="B1374" s="1"/>
      <c r="C1374" s="1"/>
      <c r="D1374" s="1"/>
      <c r="E1374" s="1"/>
      <c r="F1374" s="9"/>
      <c r="G1374" s="1"/>
      <c r="H1374" s="1"/>
    </row>
    <row r="1375" spans="2:8" x14ac:dyDescent="0.3">
      <c r="B1375" s="1"/>
      <c r="C1375" s="1"/>
      <c r="D1375" s="1"/>
      <c r="E1375" s="1"/>
      <c r="F1375" s="9"/>
      <c r="G1375" s="1"/>
      <c r="H1375" s="1"/>
    </row>
    <row r="1376" spans="2:8" x14ac:dyDescent="0.3">
      <c r="B1376" s="1"/>
      <c r="C1376" s="1"/>
      <c r="D1376" s="1"/>
      <c r="E1376" s="1"/>
      <c r="F1376" s="9"/>
      <c r="G1376" s="1"/>
      <c r="H1376" s="1"/>
    </row>
    <row r="1377" spans="2:8" x14ac:dyDescent="0.3">
      <c r="B1377" s="1"/>
      <c r="C1377" s="1"/>
      <c r="D1377" s="1"/>
      <c r="E1377" s="1"/>
      <c r="F1377" s="9"/>
      <c r="G1377" s="1"/>
      <c r="H1377" s="1"/>
    </row>
    <row r="1378" spans="2:8" x14ac:dyDescent="0.3">
      <c r="B1378" s="1"/>
      <c r="C1378" s="1"/>
      <c r="D1378" s="1"/>
      <c r="E1378" s="1"/>
      <c r="F1378" s="9"/>
      <c r="G1378" s="1"/>
      <c r="H1378" s="1"/>
    </row>
    <row r="1379" spans="2:8" x14ac:dyDescent="0.3">
      <c r="B1379" s="1"/>
      <c r="C1379" s="1"/>
      <c r="D1379" s="1"/>
      <c r="E1379" s="1"/>
      <c r="F1379" s="9"/>
      <c r="G1379" s="1"/>
      <c r="H1379" s="1"/>
    </row>
    <row r="1380" spans="2:8" x14ac:dyDescent="0.3">
      <c r="B1380" s="1"/>
      <c r="C1380" s="1"/>
      <c r="D1380" s="1"/>
      <c r="E1380" s="1"/>
      <c r="F1380" s="9"/>
      <c r="G1380" s="1"/>
      <c r="H1380" s="1"/>
    </row>
    <row r="1381" spans="2:8" x14ac:dyDescent="0.3">
      <c r="B1381" s="1"/>
      <c r="C1381" s="1"/>
      <c r="D1381" s="1"/>
      <c r="E1381" s="1"/>
      <c r="F1381" s="9"/>
      <c r="G1381" s="1"/>
      <c r="H1381" s="1"/>
    </row>
    <row r="1382" spans="2:8" x14ac:dyDescent="0.3">
      <c r="B1382" s="1"/>
      <c r="C1382" s="1"/>
      <c r="D1382" s="1"/>
      <c r="E1382" s="1"/>
      <c r="F1382" s="9"/>
      <c r="G1382" s="1"/>
      <c r="H1382" s="1"/>
    </row>
    <row r="1383" spans="2:8" x14ac:dyDescent="0.3">
      <c r="B1383" s="1"/>
      <c r="C1383" s="1"/>
      <c r="D1383" s="1"/>
      <c r="E1383" s="1"/>
      <c r="F1383" s="9"/>
      <c r="G1383" s="1"/>
      <c r="H1383" s="1"/>
    </row>
    <row r="1384" spans="2:8" x14ac:dyDescent="0.3">
      <c r="B1384" s="1"/>
      <c r="C1384" s="1"/>
      <c r="D1384" s="1"/>
      <c r="E1384" s="1"/>
      <c r="F1384" s="9"/>
      <c r="G1384" s="1"/>
      <c r="H1384" s="1"/>
    </row>
    <row r="1385" spans="2:8" x14ac:dyDescent="0.3">
      <c r="B1385" s="1"/>
      <c r="C1385" s="1"/>
      <c r="D1385" s="1"/>
      <c r="E1385" s="1"/>
      <c r="F1385" s="9"/>
      <c r="G1385" s="1"/>
      <c r="H1385" s="1"/>
    </row>
    <row r="1386" spans="2:8" x14ac:dyDescent="0.3">
      <c r="B1386" s="1"/>
      <c r="C1386" s="1"/>
      <c r="D1386" s="1"/>
      <c r="E1386" s="1"/>
      <c r="F1386" s="9"/>
      <c r="G1386" s="1"/>
      <c r="H1386" s="1"/>
    </row>
    <row r="1387" spans="2:8" x14ac:dyDescent="0.3">
      <c r="B1387" s="1"/>
      <c r="C1387" s="1"/>
      <c r="D1387" s="1"/>
      <c r="E1387" s="1"/>
      <c r="F1387" s="9"/>
      <c r="G1387" s="1"/>
      <c r="H1387" s="1"/>
    </row>
    <row r="1388" spans="2:8" x14ac:dyDescent="0.3">
      <c r="B1388" s="1"/>
      <c r="C1388" s="1"/>
      <c r="D1388" s="1"/>
      <c r="E1388" s="1"/>
      <c r="F1388" s="9"/>
      <c r="G1388" s="1"/>
      <c r="H1388" s="1"/>
    </row>
    <row r="1389" spans="2:8" x14ac:dyDescent="0.3">
      <c r="B1389" s="1"/>
      <c r="C1389" s="1"/>
      <c r="D1389" s="1"/>
      <c r="E1389" s="1"/>
      <c r="F1389" s="9"/>
      <c r="G1389" s="1"/>
      <c r="H1389" s="1"/>
    </row>
    <row r="1390" spans="2:8" x14ac:dyDescent="0.3">
      <c r="B1390" s="1"/>
      <c r="C1390" s="1"/>
      <c r="D1390" s="1"/>
      <c r="E1390" s="1"/>
      <c r="F1390" s="9"/>
      <c r="G1390" s="1"/>
      <c r="H1390" s="1"/>
    </row>
    <row r="1391" spans="2:8" x14ac:dyDescent="0.3">
      <c r="B1391" s="1"/>
      <c r="C1391" s="1"/>
      <c r="D1391" s="1"/>
      <c r="E1391" s="1"/>
      <c r="F1391" s="9"/>
      <c r="G1391" s="1"/>
      <c r="H1391" s="1"/>
    </row>
    <row r="1392" spans="2:8" x14ac:dyDescent="0.3">
      <c r="B1392" s="1"/>
      <c r="C1392" s="1"/>
      <c r="D1392" s="1"/>
      <c r="E1392" s="1"/>
      <c r="F1392" s="9"/>
      <c r="G1392" s="1"/>
      <c r="H1392" s="1"/>
    </row>
    <row r="1393" spans="2:8" x14ac:dyDescent="0.3">
      <c r="B1393" s="1"/>
      <c r="C1393" s="1"/>
      <c r="D1393" s="1"/>
      <c r="E1393" s="1"/>
      <c r="F1393" s="9"/>
      <c r="G1393" s="1"/>
      <c r="H1393" s="1"/>
    </row>
    <row r="1394" spans="2:8" x14ac:dyDescent="0.3">
      <c r="B1394" s="1"/>
      <c r="C1394" s="1"/>
      <c r="D1394" s="1"/>
      <c r="E1394" s="1"/>
      <c r="F1394" s="9"/>
      <c r="G1394" s="1"/>
      <c r="H1394" s="1"/>
    </row>
    <row r="1395" spans="2:8" x14ac:dyDescent="0.3">
      <c r="B1395" s="1"/>
      <c r="C1395" s="1"/>
      <c r="D1395" s="1"/>
      <c r="E1395" s="1"/>
      <c r="F1395" s="9"/>
      <c r="G1395" s="1"/>
      <c r="H1395" s="1"/>
    </row>
    <row r="1396" spans="2:8" x14ac:dyDescent="0.3">
      <c r="B1396" s="1"/>
      <c r="C1396" s="1"/>
      <c r="D1396" s="1"/>
      <c r="E1396" s="1"/>
      <c r="F1396" s="9"/>
      <c r="G1396" s="1"/>
      <c r="H1396" s="1"/>
    </row>
    <row r="1397" spans="2:8" x14ac:dyDescent="0.3">
      <c r="B1397" s="1"/>
      <c r="C1397" s="1"/>
      <c r="D1397" s="1"/>
      <c r="E1397" s="1"/>
      <c r="F1397" s="9"/>
      <c r="G1397" s="1"/>
      <c r="H1397" s="1"/>
    </row>
    <row r="1398" spans="2:8" x14ac:dyDescent="0.3">
      <c r="B1398" s="1"/>
      <c r="C1398" s="1"/>
      <c r="D1398" s="1"/>
      <c r="E1398" s="1"/>
      <c r="F1398" s="9"/>
      <c r="G1398" s="1"/>
      <c r="H1398" s="1"/>
    </row>
    <row r="1399" spans="2:8" x14ac:dyDescent="0.3">
      <c r="B1399" s="1"/>
      <c r="C1399" s="1"/>
      <c r="D1399" s="1"/>
      <c r="E1399" s="1"/>
      <c r="F1399" s="9"/>
      <c r="G1399" s="1"/>
      <c r="H1399" s="1"/>
    </row>
    <row r="1400" spans="2:8" x14ac:dyDescent="0.3">
      <c r="B1400" s="1"/>
      <c r="C1400" s="1"/>
      <c r="D1400" s="1"/>
      <c r="E1400" s="1"/>
      <c r="F1400" s="9"/>
      <c r="G1400" s="1"/>
      <c r="H1400" s="1"/>
    </row>
    <row r="1401" spans="2:8" x14ac:dyDescent="0.3">
      <c r="B1401" s="1"/>
      <c r="C1401" s="1"/>
      <c r="D1401" s="1"/>
      <c r="E1401" s="1"/>
      <c r="F1401" s="9"/>
      <c r="G1401" s="1"/>
      <c r="H1401" s="1"/>
    </row>
    <row r="1402" spans="2:8" x14ac:dyDescent="0.3">
      <c r="B1402" s="1"/>
      <c r="C1402" s="1"/>
      <c r="D1402" s="1"/>
      <c r="E1402" s="1"/>
      <c r="F1402" s="9"/>
      <c r="G1402" s="1"/>
      <c r="H1402" s="1"/>
    </row>
    <row r="1403" spans="2:8" x14ac:dyDescent="0.3">
      <c r="B1403" s="1"/>
      <c r="C1403" s="1"/>
      <c r="D1403" s="1"/>
      <c r="E1403" s="1"/>
      <c r="F1403" s="9"/>
      <c r="G1403" s="1"/>
      <c r="H1403" s="1"/>
    </row>
    <row r="1404" spans="2:8" x14ac:dyDescent="0.3">
      <c r="B1404" s="1"/>
      <c r="C1404" s="1"/>
      <c r="D1404" s="1"/>
      <c r="E1404" s="1"/>
      <c r="F1404" s="9"/>
      <c r="G1404" s="1"/>
      <c r="H1404" s="1"/>
    </row>
    <row r="1405" spans="2:8" x14ac:dyDescent="0.3">
      <c r="B1405" s="1"/>
      <c r="C1405" s="1"/>
      <c r="D1405" s="1"/>
      <c r="E1405" s="1"/>
      <c r="F1405" s="9"/>
      <c r="G1405" s="1"/>
      <c r="H1405" s="1"/>
    </row>
    <row r="1406" spans="2:8" x14ac:dyDescent="0.3">
      <c r="B1406" s="1"/>
      <c r="C1406" s="1"/>
      <c r="D1406" s="1"/>
      <c r="E1406" s="1"/>
      <c r="F1406" s="9"/>
      <c r="G1406" s="1"/>
      <c r="H1406" s="1"/>
    </row>
    <row r="1407" spans="2:8" x14ac:dyDescent="0.3">
      <c r="B1407" s="1"/>
      <c r="C1407" s="1"/>
      <c r="D1407" s="1"/>
      <c r="E1407" s="1"/>
      <c r="F1407" s="9"/>
      <c r="G1407" s="1"/>
      <c r="H1407" s="1"/>
    </row>
    <row r="1408" spans="2:8" x14ac:dyDescent="0.3">
      <c r="B1408" s="1"/>
      <c r="C1408" s="1"/>
      <c r="D1408" s="1"/>
      <c r="E1408" s="1"/>
      <c r="F1408" s="9"/>
      <c r="G1408" s="1"/>
      <c r="H1408" s="1"/>
    </row>
    <row r="1409" spans="2:8" x14ac:dyDescent="0.3">
      <c r="B1409" s="1"/>
      <c r="C1409" s="1"/>
      <c r="D1409" s="1"/>
      <c r="E1409" s="1"/>
      <c r="F1409" s="9"/>
      <c r="G1409" s="1"/>
      <c r="H1409" s="1"/>
    </row>
    <row r="1410" spans="2:8" x14ac:dyDescent="0.3">
      <c r="B1410" s="1"/>
      <c r="C1410" s="1"/>
      <c r="D1410" s="1"/>
      <c r="E1410" s="1"/>
      <c r="F1410" s="9"/>
      <c r="G1410" s="1"/>
      <c r="H1410" s="1"/>
    </row>
    <row r="1411" spans="2:8" x14ac:dyDescent="0.3">
      <c r="B1411" s="1"/>
      <c r="C1411" s="1"/>
      <c r="D1411" s="1"/>
      <c r="E1411" s="1"/>
      <c r="F1411" s="9"/>
      <c r="G1411" s="1"/>
      <c r="H1411" s="1"/>
    </row>
    <row r="1412" spans="2:8" x14ac:dyDescent="0.3">
      <c r="B1412" s="1"/>
      <c r="C1412" s="1"/>
      <c r="D1412" s="1"/>
      <c r="E1412" s="1"/>
      <c r="F1412" s="9"/>
      <c r="G1412" s="1"/>
      <c r="H1412" s="1"/>
    </row>
    <row r="1413" spans="2:8" x14ac:dyDescent="0.3">
      <c r="B1413" s="1"/>
      <c r="C1413" s="1"/>
      <c r="D1413" s="1"/>
      <c r="E1413" s="1"/>
      <c r="F1413" s="9"/>
      <c r="G1413" s="1"/>
      <c r="H1413" s="1"/>
    </row>
    <row r="1414" spans="2:8" x14ac:dyDescent="0.3">
      <c r="B1414" s="1"/>
      <c r="C1414" s="1"/>
      <c r="D1414" s="1"/>
      <c r="E1414" s="1"/>
      <c r="F1414" s="9"/>
      <c r="G1414" s="1"/>
      <c r="H1414" s="1"/>
    </row>
    <row r="1415" spans="2:8" x14ac:dyDescent="0.3">
      <c r="B1415" s="1"/>
      <c r="C1415" s="1"/>
      <c r="D1415" s="1"/>
      <c r="E1415" s="1"/>
      <c r="F1415" s="9"/>
      <c r="G1415" s="1"/>
      <c r="H1415" s="1"/>
    </row>
    <row r="1416" spans="2:8" x14ac:dyDescent="0.3">
      <c r="B1416" s="1"/>
      <c r="C1416" s="1"/>
      <c r="D1416" s="1"/>
      <c r="E1416" s="1"/>
      <c r="F1416" s="9"/>
      <c r="G1416" s="1"/>
      <c r="H1416" s="1"/>
    </row>
    <row r="1417" spans="2:8" x14ac:dyDescent="0.3">
      <c r="B1417" s="1"/>
      <c r="C1417" s="1"/>
      <c r="D1417" s="1"/>
      <c r="E1417" s="1"/>
      <c r="F1417" s="9"/>
      <c r="G1417" s="1"/>
      <c r="H1417" s="1"/>
    </row>
    <row r="1418" spans="2:8" x14ac:dyDescent="0.3">
      <c r="B1418" s="1"/>
      <c r="C1418" s="1"/>
      <c r="D1418" s="1"/>
      <c r="E1418" s="1"/>
      <c r="F1418" s="9"/>
      <c r="G1418" s="1"/>
      <c r="H1418" s="1"/>
    </row>
    <row r="1419" spans="2:8" x14ac:dyDescent="0.3">
      <c r="B1419" s="1"/>
      <c r="C1419" s="1"/>
      <c r="D1419" s="1"/>
      <c r="E1419" s="1"/>
      <c r="F1419" s="9"/>
      <c r="G1419" s="1"/>
      <c r="H1419" s="1"/>
    </row>
    <row r="1420" spans="2:8" x14ac:dyDescent="0.3">
      <c r="B1420" s="1"/>
      <c r="C1420" s="1"/>
      <c r="D1420" s="1"/>
      <c r="E1420" s="1"/>
      <c r="F1420" s="9"/>
      <c r="G1420" s="1"/>
      <c r="H1420" s="1"/>
    </row>
    <row r="1421" spans="2:8" x14ac:dyDescent="0.3">
      <c r="B1421" s="1"/>
      <c r="C1421" s="1"/>
      <c r="D1421" s="1"/>
      <c r="E1421" s="1"/>
      <c r="F1421" s="9"/>
      <c r="G1421" s="1"/>
      <c r="H1421" s="1"/>
    </row>
    <row r="1422" spans="2:8" x14ac:dyDescent="0.3">
      <c r="B1422" s="1"/>
      <c r="C1422" s="1"/>
      <c r="D1422" s="1"/>
      <c r="E1422" s="1"/>
      <c r="F1422" s="9"/>
      <c r="G1422" s="1"/>
      <c r="H1422" s="1"/>
    </row>
    <row r="1423" spans="2:8" x14ac:dyDescent="0.3">
      <c r="B1423" s="1"/>
      <c r="C1423" s="1"/>
      <c r="D1423" s="1"/>
      <c r="E1423" s="1"/>
      <c r="F1423" s="9"/>
      <c r="G1423" s="1"/>
      <c r="H1423" s="1"/>
    </row>
    <row r="1424" spans="2:8" x14ac:dyDescent="0.3">
      <c r="B1424" s="1"/>
      <c r="C1424" s="1"/>
      <c r="D1424" s="1"/>
      <c r="E1424" s="1"/>
      <c r="F1424" s="9"/>
      <c r="G1424" s="1"/>
      <c r="H1424" s="1"/>
    </row>
    <row r="1425" spans="2:8" x14ac:dyDescent="0.3">
      <c r="B1425" s="1"/>
      <c r="C1425" s="1"/>
      <c r="D1425" s="1"/>
      <c r="E1425" s="1"/>
      <c r="F1425" s="9"/>
      <c r="G1425" s="1"/>
      <c r="H1425" s="1"/>
    </row>
    <row r="1426" spans="2:8" x14ac:dyDescent="0.3">
      <c r="B1426" s="1"/>
      <c r="C1426" s="1"/>
      <c r="D1426" s="1"/>
      <c r="E1426" s="1"/>
      <c r="F1426" s="9"/>
      <c r="G1426" s="1"/>
      <c r="H1426" s="1"/>
    </row>
    <row r="1427" spans="2:8" x14ac:dyDescent="0.3">
      <c r="B1427" s="1"/>
      <c r="C1427" s="1"/>
      <c r="D1427" s="1"/>
      <c r="E1427" s="1"/>
      <c r="F1427" s="9"/>
      <c r="G1427" s="1"/>
      <c r="H1427" s="1"/>
    </row>
    <row r="1428" spans="2:8" x14ac:dyDescent="0.3">
      <c r="B1428" s="1"/>
      <c r="C1428" s="1"/>
      <c r="D1428" s="1"/>
      <c r="E1428" s="1"/>
      <c r="F1428" s="9"/>
      <c r="G1428" s="1"/>
      <c r="H1428" s="1"/>
    </row>
    <row r="1429" spans="2:8" x14ac:dyDescent="0.3">
      <c r="B1429" s="1"/>
      <c r="C1429" s="1"/>
      <c r="D1429" s="1"/>
      <c r="E1429" s="1"/>
      <c r="F1429" s="9"/>
      <c r="G1429" s="1"/>
      <c r="H1429" s="1"/>
    </row>
    <row r="1430" spans="2:8" x14ac:dyDescent="0.3">
      <c r="B1430" s="1"/>
      <c r="C1430" s="1"/>
      <c r="D1430" s="1"/>
      <c r="E1430" s="1"/>
      <c r="F1430" s="9"/>
      <c r="G1430" s="1"/>
      <c r="H1430" s="1"/>
    </row>
    <row r="1431" spans="2:8" x14ac:dyDescent="0.3">
      <c r="B1431" s="1"/>
      <c r="C1431" s="1"/>
      <c r="D1431" s="1"/>
      <c r="E1431" s="1"/>
      <c r="F1431" s="9"/>
      <c r="G1431" s="1"/>
      <c r="H1431" s="1"/>
    </row>
    <row r="1432" spans="2:8" x14ac:dyDescent="0.3">
      <c r="B1432" s="1"/>
      <c r="C1432" s="1"/>
      <c r="D1432" s="1"/>
      <c r="E1432" s="1"/>
      <c r="F1432" s="9"/>
      <c r="G1432" s="1"/>
      <c r="H1432" s="1"/>
    </row>
    <row r="1433" spans="2:8" x14ac:dyDescent="0.3">
      <c r="B1433" s="1"/>
      <c r="C1433" s="1"/>
      <c r="D1433" s="1"/>
      <c r="E1433" s="1"/>
      <c r="F1433" s="9"/>
      <c r="G1433" s="1"/>
      <c r="H1433" s="1"/>
    </row>
    <row r="1434" spans="2:8" x14ac:dyDescent="0.3">
      <c r="B1434" s="1"/>
      <c r="C1434" s="1"/>
      <c r="D1434" s="1"/>
      <c r="E1434" s="1"/>
      <c r="F1434" s="9"/>
      <c r="G1434" s="1"/>
      <c r="H1434" s="1"/>
    </row>
    <row r="1435" spans="2:8" x14ac:dyDescent="0.3">
      <c r="B1435" s="1"/>
      <c r="C1435" s="1"/>
      <c r="D1435" s="1"/>
      <c r="E1435" s="1"/>
      <c r="F1435" s="9"/>
      <c r="G1435" s="1"/>
      <c r="H1435" s="1"/>
    </row>
    <row r="1436" spans="2:8" x14ac:dyDescent="0.3">
      <c r="B1436" s="1"/>
      <c r="C1436" s="1"/>
      <c r="D1436" s="1"/>
      <c r="E1436" s="1"/>
      <c r="F1436" s="9"/>
      <c r="G1436" s="1"/>
      <c r="H1436" s="1"/>
    </row>
    <row r="1437" spans="2:8" x14ac:dyDescent="0.3">
      <c r="B1437" s="1"/>
      <c r="C1437" s="1"/>
      <c r="D1437" s="1"/>
      <c r="E1437" s="1"/>
      <c r="F1437" s="9"/>
      <c r="G1437" s="1"/>
      <c r="H1437" s="1"/>
    </row>
    <row r="1438" spans="2:8" x14ac:dyDescent="0.3">
      <c r="B1438" s="1"/>
      <c r="C1438" s="1"/>
      <c r="D1438" s="1"/>
      <c r="E1438" s="1"/>
      <c r="F1438" s="9"/>
      <c r="G1438" s="1"/>
      <c r="H1438" s="1"/>
    </row>
    <row r="1439" spans="2:8" x14ac:dyDescent="0.3">
      <c r="B1439" s="1"/>
      <c r="C1439" s="1"/>
      <c r="D1439" s="1"/>
      <c r="E1439" s="1"/>
      <c r="F1439" s="9"/>
      <c r="G1439" s="1"/>
      <c r="H1439" s="1"/>
    </row>
    <row r="1440" spans="2:8" x14ac:dyDescent="0.3">
      <c r="B1440" s="1"/>
      <c r="C1440" s="1"/>
      <c r="D1440" s="1"/>
      <c r="E1440" s="1"/>
      <c r="F1440" s="9"/>
      <c r="G1440" s="1"/>
      <c r="H1440" s="1"/>
    </row>
    <row r="1441" spans="2:8" x14ac:dyDescent="0.3">
      <c r="B1441" s="1"/>
      <c r="C1441" s="1"/>
      <c r="D1441" s="1"/>
      <c r="E1441" s="1"/>
      <c r="F1441" s="9"/>
      <c r="G1441" s="1"/>
      <c r="H1441" s="1"/>
    </row>
    <row r="1442" spans="2:8" x14ac:dyDescent="0.3">
      <c r="B1442" s="1"/>
      <c r="C1442" s="1"/>
      <c r="D1442" s="1"/>
      <c r="E1442" s="1"/>
      <c r="F1442" s="9"/>
      <c r="G1442" s="1"/>
      <c r="H1442" s="1"/>
    </row>
    <row r="1443" spans="2:8" x14ac:dyDescent="0.3">
      <c r="B1443" s="1"/>
      <c r="C1443" s="1"/>
      <c r="D1443" s="1"/>
      <c r="E1443" s="1"/>
      <c r="F1443" s="9"/>
      <c r="G1443" s="1"/>
      <c r="H1443" s="1"/>
    </row>
    <row r="1444" spans="2:8" x14ac:dyDescent="0.3">
      <c r="B1444" s="1"/>
      <c r="C1444" s="1"/>
      <c r="D1444" s="1"/>
      <c r="E1444" s="1"/>
      <c r="F1444" s="9"/>
      <c r="G1444" s="1"/>
      <c r="H1444" s="1"/>
    </row>
    <row r="1445" spans="2:8" x14ac:dyDescent="0.3">
      <c r="B1445" s="1"/>
      <c r="C1445" s="1"/>
      <c r="D1445" s="1"/>
      <c r="E1445" s="1"/>
      <c r="F1445" s="9"/>
      <c r="G1445" s="1"/>
      <c r="H1445" s="1"/>
    </row>
    <row r="1446" spans="2:8" x14ac:dyDescent="0.3">
      <c r="B1446" s="1"/>
      <c r="C1446" s="1"/>
      <c r="D1446" s="1"/>
      <c r="E1446" s="1"/>
      <c r="F1446" s="9"/>
      <c r="G1446" s="1"/>
      <c r="H1446" s="1"/>
    </row>
    <row r="1447" spans="2:8" x14ac:dyDescent="0.3">
      <c r="B1447" s="1"/>
      <c r="C1447" s="1"/>
      <c r="D1447" s="1"/>
      <c r="E1447" s="1"/>
      <c r="F1447" s="9"/>
      <c r="G1447" s="1"/>
      <c r="H1447" s="1"/>
    </row>
    <row r="1448" spans="2:8" x14ac:dyDescent="0.3">
      <c r="B1448" s="1"/>
      <c r="C1448" s="1"/>
      <c r="D1448" s="1"/>
      <c r="E1448" s="1"/>
      <c r="F1448" s="9"/>
      <c r="G1448" s="1"/>
      <c r="H1448" s="1"/>
    </row>
    <row r="1449" spans="2:8" x14ac:dyDescent="0.3">
      <c r="B1449" s="1"/>
      <c r="C1449" s="1"/>
      <c r="D1449" s="1"/>
      <c r="E1449" s="1"/>
      <c r="F1449" s="9"/>
      <c r="G1449" s="1"/>
      <c r="H1449" s="1"/>
    </row>
    <row r="1450" spans="2:8" x14ac:dyDescent="0.3">
      <c r="B1450" s="1"/>
      <c r="C1450" s="1"/>
      <c r="D1450" s="1"/>
      <c r="E1450" s="1"/>
      <c r="F1450" s="9"/>
      <c r="G1450" s="1"/>
      <c r="H1450" s="1"/>
    </row>
    <row r="1451" spans="2:8" x14ac:dyDescent="0.3">
      <c r="B1451" s="1"/>
      <c r="C1451" s="1"/>
      <c r="D1451" s="1"/>
      <c r="E1451" s="1"/>
      <c r="F1451" s="9"/>
      <c r="G1451" s="1"/>
      <c r="H1451" s="1"/>
    </row>
    <row r="1452" spans="2:8" x14ac:dyDescent="0.3">
      <c r="B1452" s="1"/>
      <c r="C1452" s="1"/>
      <c r="D1452" s="1"/>
      <c r="E1452" s="1"/>
      <c r="F1452" s="9"/>
      <c r="G1452" s="1"/>
      <c r="H1452" s="1"/>
    </row>
    <row r="1453" spans="2:8" x14ac:dyDescent="0.3">
      <c r="B1453" s="1"/>
      <c r="C1453" s="1"/>
      <c r="D1453" s="1"/>
      <c r="E1453" s="1"/>
      <c r="F1453" s="9"/>
      <c r="G1453" s="1"/>
      <c r="H1453" s="1"/>
    </row>
    <row r="1454" spans="2:8" x14ac:dyDescent="0.3">
      <c r="B1454" s="1"/>
      <c r="C1454" s="1"/>
      <c r="D1454" s="1"/>
      <c r="E1454" s="1"/>
      <c r="F1454" s="9"/>
      <c r="G1454" s="1"/>
      <c r="H1454" s="1"/>
    </row>
    <row r="1455" spans="2:8" x14ac:dyDescent="0.3">
      <c r="B1455" s="1"/>
      <c r="C1455" s="1"/>
      <c r="D1455" s="1"/>
      <c r="E1455" s="1"/>
      <c r="F1455" s="9"/>
      <c r="G1455" s="1"/>
      <c r="H1455" s="1"/>
    </row>
    <row r="1456" spans="2:8" x14ac:dyDescent="0.3">
      <c r="B1456" s="1"/>
      <c r="C1456" s="1"/>
      <c r="D1456" s="1"/>
      <c r="E1456" s="1"/>
      <c r="F1456" s="9"/>
      <c r="G1456" s="1"/>
      <c r="H1456" s="1"/>
    </row>
    <row r="1457" spans="2:8" x14ac:dyDescent="0.3">
      <c r="B1457" s="1"/>
      <c r="C1457" s="1"/>
      <c r="D1457" s="1"/>
      <c r="E1457" s="1"/>
      <c r="F1457" s="9"/>
      <c r="G1457" s="1"/>
      <c r="H1457" s="1"/>
    </row>
    <row r="1458" spans="2:8" x14ac:dyDescent="0.3">
      <c r="B1458" s="1"/>
      <c r="C1458" s="1"/>
      <c r="D1458" s="1"/>
      <c r="E1458" s="1"/>
      <c r="F1458" s="9"/>
      <c r="G1458" s="1"/>
      <c r="H1458" s="1"/>
    </row>
    <row r="1459" spans="2:8" x14ac:dyDescent="0.3">
      <c r="B1459" s="1"/>
      <c r="C1459" s="1"/>
      <c r="D1459" s="1"/>
      <c r="E1459" s="1"/>
      <c r="F1459" s="9"/>
      <c r="G1459" s="1"/>
      <c r="H1459" s="1"/>
    </row>
    <row r="1460" spans="2:8" x14ac:dyDescent="0.3">
      <c r="B1460" s="1"/>
      <c r="C1460" s="1"/>
      <c r="D1460" s="1"/>
      <c r="E1460" s="1"/>
      <c r="F1460" s="9"/>
      <c r="G1460" s="1"/>
      <c r="H1460" s="1"/>
    </row>
    <row r="1461" spans="2:8" x14ac:dyDescent="0.3">
      <c r="B1461" s="1"/>
      <c r="C1461" s="1"/>
      <c r="D1461" s="1"/>
      <c r="E1461" s="1"/>
      <c r="F1461" s="9"/>
      <c r="G1461" s="1"/>
      <c r="H1461" s="1"/>
    </row>
    <row r="1462" spans="2:8" x14ac:dyDescent="0.3">
      <c r="B1462" s="1"/>
      <c r="C1462" s="1"/>
      <c r="D1462" s="1"/>
      <c r="E1462" s="1"/>
      <c r="F1462" s="9"/>
      <c r="G1462" s="1"/>
      <c r="H1462" s="1"/>
    </row>
    <row r="1463" spans="2:8" x14ac:dyDescent="0.3">
      <c r="B1463" s="1"/>
      <c r="C1463" s="1"/>
      <c r="D1463" s="1"/>
      <c r="E1463" s="1"/>
      <c r="F1463" s="9"/>
      <c r="G1463" s="1"/>
      <c r="H1463" s="1"/>
    </row>
    <row r="1464" spans="2:8" x14ac:dyDescent="0.3">
      <c r="B1464" s="1"/>
      <c r="C1464" s="1"/>
      <c r="D1464" s="1"/>
      <c r="E1464" s="1"/>
      <c r="F1464" s="9"/>
      <c r="G1464" s="1"/>
      <c r="H1464" s="1"/>
    </row>
    <row r="1465" spans="2:8" x14ac:dyDescent="0.3">
      <c r="B1465" s="1"/>
      <c r="C1465" s="1"/>
      <c r="D1465" s="1"/>
      <c r="E1465" s="1"/>
      <c r="F1465" s="9"/>
      <c r="G1465" s="1"/>
      <c r="H1465" s="1"/>
    </row>
    <row r="1466" spans="2:8" x14ac:dyDescent="0.3">
      <c r="B1466" s="1"/>
      <c r="C1466" s="1"/>
      <c r="D1466" s="1"/>
      <c r="E1466" s="1"/>
      <c r="F1466" s="9"/>
      <c r="G1466" s="1"/>
      <c r="H1466" s="1"/>
    </row>
    <row r="1467" spans="2:8" x14ac:dyDescent="0.3">
      <c r="B1467" s="1"/>
      <c r="C1467" s="1"/>
      <c r="D1467" s="1"/>
      <c r="E1467" s="1"/>
      <c r="F1467" s="9"/>
      <c r="G1467" s="1"/>
      <c r="H1467" s="1"/>
    </row>
    <row r="1468" spans="2:8" x14ac:dyDescent="0.3">
      <c r="B1468" s="1"/>
      <c r="C1468" s="1"/>
      <c r="D1468" s="1"/>
      <c r="E1468" s="1"/>
      <c r="F1468" s="9"/>
      <c r="G1468" s="1"/>
      <c r="H1468" s="1"/>
    </row>
    <row r="1469" spans="2:8" x14ac:dyDescent="0.3">
      <c r="B1469" s="1"/>
      <c r="C1469" s="1"/>
      <c r="D1469" s="1"/>
      <c r="E1469" s="1"/>
      <c r="F1469" s="9"/>
      <c r="G1469" s="1"/>
      <c r="H1469" s="1"/>
    </row>
    <row r="1470" spans="2:8" x14ac:dyDescent="0.3">
      <c r="B1470" s="1"/>
      <c r="C1470" s="1"/>
      <c r="D1470" s="1"/>
      <c r="E1470" s="1"/>
      <c r="F1470" s="9"/>
      <c r="G1470" s="1"/>
      <c r="H1470" s="1"/>
    </row>
    <row r="1471" spans="2:8" x14ac:dyDescent="0.3">
      <c r="B1471" s="1"/>
      <c r="C1471" s="1"/>
      <c r="D1471" s="1"/>
      <c r="E1471" s="1"/>
      <c r="F1471" s="9"/>
      <c r="G1471" s="1"/>
      <c r="H1471" s="1"/>
    </row>
    <row r="1472" spans="2:8" x14ac:dyDescent="0.3">
      <c r="B1472" s="1"/>
      <c r="C1472" s="1"/>
      <c r="D1472" s="1"/>
      <c r="E1472" s="1"/>
      <c r="F1472" s="9"/>
      <c r="G1472" s="1"/>
      <c r="H1472" s="1"/>
    </row>
    <row r="1473" spans="2:8" x14ac:dyDescent="0.3">
      <c r="B1473" s="1"/>
      <c r="C1473" s="1"/>
      <c r="D1473" s="1"/>
      <c r="E1473" s="1"/>
      <c r="F1473" s="9"/>
      <c r="G1473" s="1"/>
      <c r="H1473" s="1"/>
    </row>
    <row r="1474" spans="2:8" x14ac:dyDescent="0.3">
      <c r="B1474" s="1"/>
      <c r="C1474" s="1"/>
      <c r="D1474" s="1"/>
      <c r="E1474" s="1"/>
      <c r="F1474" s="9"/>
      <c r="G1474" s="1"/>
      <c r="H1474" s="1"/>
    </row>
    <row r="1475" spans="2:8" x14ac:dyDescent="0.3">
      <c r="B1475" s="1"/>
      <c r="C1475" s="1"/>
      <c r="D1475" s="1"/>
      <c r="E1475" s="1"/>
      <c r="F1475" s="9"/>
      <c r="G1475" s="1"/>
      <c r="H1475" s="1"/>
    </row>
    <row r="1476" spans="2:8" x14ac:dyDescent="0.3">
      <c r="B1476" s="1"/>
      <c r="C1476" s="1"/>
      <c r="D1476" s="1"/>
      <c r="E1476" s="1"/>
      <c r="F1476" s="9"/>
      <c r="G1476" s="1"/>
      <c r="H1476" s="1"/>
    </row>
    <row r="1477" spans="2:8" x14ac:dyDescent="0.3">
      <c r="B1477" s="1"/>
      <c r="C1477" s="1"/>
      <c r="D1477" s="1"/>
      <c r="E1477" s="1"/>
      <c r="F1477" s="9"/>
      <c r="G1477" s="1"/>
      <c r="H1477" s="1"/>
    </row>
    <row r="1478" spans="2:8" x14ac:dyDescent="0.3">
      <c r="B1478" s="1"/>
      <c r="C1478" s="1"/>
      <c r="D1478" s="1"/>
      <c r="E1478" s="1"/>
      <c r="F1478" s="9"/>
      <c r="G1478" s="1"/>
      <c r="H1478" s="1"/>
    </row>
    <row r="1479" spans="2:8" x14ac:dyDescent="0.3">
      <c r="B1479" s="1"/>
      <c r="C1479" s="1"/>
      <c r="D1479" s="1"/>
      <c r="E1479" s="1"/>
      <c r="F1479" s="9"/>
      <c r="G1479" s="1"/>
      <c r="H1479" s="1"/>
    </row>
    <row r="1480" spans="2:8" x14ac:dyDescent="0.3">
      <c r="B1480" s="1"/>
      <c r="C1480" s="1"/>
      <c r="D1480" s="1"/>
      <c r="E1480" s="1"/>
      <c r="F1480" s="9"/>
      <c r="G1480" s="1"/>
      <c r="H1480" s="1"/>
    </row>
    <row r="1481" spans="2:8" x14ac:dyDescent="0.3">
      <c r="B1481" s="1"/>
      <c r="C1481" s="1"/>
      <c r="D1481" s="1"/>
      <c r="E1481" s="1"/>
      <c r="F1481" s="9"/>
      <c r="G1481" s="1"/>
      <c r="H1481" s="1"/>
    </row>
    <row r="1482" spans="2:8" x14ac:dyDescent="0.3">
      <c r="B1482" s="1"/>
      <c r="C1482" s="1"/>
      <c r="D1482" s="1"/>
      <c r="E1482" s="1"/>
      <c r="F1482" s="9"/>
      <c r="G1482" s="1"/>
      <c r="H1482" s="1"/>
    </row>
    <row r="1483" spans="2:8" x14ac:dyDescent="0.3">
      <c r="B1483" s="1"/>
      <c r="C1483" s="1"/>
      <c r="D1483" s="1"/>
      <c r="E1483" s="1"/>
      <c r="F1483" s="9"/>
      <c r="G1483" s="1"/>
      <c r="H1483" s="1"/>
    </row>
    <row r="1484" spans="2:8" x14ac:dyDescent="0.3">
      <c r="B1484" s="1"/>
      <c r="C1484" s="1"/>
      <c r="D1484" s="1"/>
      <c r="E1484" s="1"/>
      <c r="F1484" s="9"/>
      <c r="G1484" s="1"/>
      <c r="H1484" s="1"/>
    </row>
    <row r="1485" spans="2:8" x14ac:dyDescent="0.3">
      <c r="B1485" s="1"/>
      <c r="C1485" s="1"/>
      <c r="D1485" s="1"/>
      <c r="E1485" s="1"/>
      <c r="F1485" s="9"/>
      <c r="G1485" s="1"/>
      <c r="H1485" s="1"/>
    </row>
    <row r="1486" spans="2:8" x14ac:dyDescent="0.3">
      <c r="B1486" s="1"/>
      <c r="C1486" s="1"/>
      <c r="D1486" s="1"/>
      <c r="E1486" s="1"/>
      <c r="F1486" s="9"/>
      <c r="G1486" s="1"/>
      <c r="H1486" s="1"/>
    </row>
    <row r="1487" spans="2:8" x14ac:dyDescent="0.3">
      <c r="B1487" s="1"/>
      <c r="C1487" s="1"/>
      <c r="D1487" s="1"/>
      <c r="E1487" s="1"/>
      <c r="F1487" s="9"/>
      <c r="G1487" s="1"/>
      <c r="H1487" s="1"/>
    </row>
    <row r="1488" spans="2:8" x14ac:dyDescent="0.3">
      <c r="B1488" s="1"/>
      <c r="C1488" s="1"/>
      <c r="D1488" s="1"/>
      <c r="E1488" s="1"/>
      <c r="F1488" s="9"/>
      <c r="G1488" s="1"/>
      <c r="H1488" s="1"/>
    </row>
    <row r="1489" spans="2:8" x14ac:dyDescent="0.3">
      <c r="B1489" s="1"/>
      <c r="C1489" s="1"/>
      <c r="D1489" s="1"/>
      <c r="E1489" s="1"/>
      <c r="F1489" s="9"/>
      <c r="G1489" s="1"/>
      <c r="H1489" s="1"/>
    </row>
    <row r="1490" spans="2:8" x14ac:dyDescent="0.3">
      <c r="B1490" s="1"/>
      <c r="C1490" s="1"/>
      <c r="D1490" s="1"/>
      <c r="E1490" s="1"/>
      <c r="F1490" s="9"/>
      <c r="G1490" s="1"/>
      <c r="H1490" s="1"/>
    </row>
    <row r="1491" spans="2:8" x14ac:dyDescent="0.3">
      <c r="B1491" s="1"/>
      <c r="C1491" s="1"/>
      <c r="D1491" s="1"/>
      <c r="E1491" s="1"/>
      <c r="F1491" s="9"/>
      <c r="G1491" s="1"/>
      <c r="H1491" s="1"/>
    </row>
    <row r="1492" spans="2:8" x14ac:dyDescent="0.3">
      <c r="B1492" s="1"/>
      <c r="C1492" s="1"/>
      <c r="D1492" s="1"/>
      <c r="E1492" s="1"/>
      <c r="F1492" s="9"/>
      <c r="G1492" s="1"/>
      <c r="H1492" s="1"/>
    </row>
    <row r="1493" spans="2:8" x14ac:dyDescent="0.3">
      <c r="B1493" s="1"/>
      <c r="C1493" s="1"/>
      <c r="D1493" s="1"/>
      <c r="E1493" s="1"/>
      <c r="F1493" s="9"/>
      <c r="G1493" s="1"/>
      <c r="H1493" s="1"/>
    </row>
    <row r="1494" spans="2:8" x14ac:dyDescent="0.3">
      <c r="B1494" s="1"/>
      <c r="C1494" s="1"/>
      <c r="D1494" s="1"/>
      <c r="E1494" s="1"/>
      <c r="F1494" s="9"/>
      <c r="G1494" s="1"/>
      <c r="H1494" s="1"/>
    </row>
    <row r="1495" spans="2:8" x14ac:dyDescent="0.3">
      <c r="B1495" s="1"/>
      <c r="C1495" s="1"/>
      <c r="D1495" s="1"/>
      <c r="E1495" s="1"/>
      <c r="F1495" s="9"/>
      <c r="G1495" s="1"/>
      <c r="H1495" s="1"/>
    </row>
    <row r="1496" spans="2:8" x14ac:dyDescent="0.3">
      <c r="B1496" s="1"/>
      <c r="C1496" s="1"/>
      <c r="D1496" s="1"/>
      <c r="E1496" s="1"/>
      <c r="F1496" s="9"/>
      <c r="G1496" s="1"/>
      <c r="H1496" s="1"/>
    </row>
    <row r="1497" spans="2:8" x14ac:dyDescent="0.3">
      <c r="B1497" s="1"/>
      <c r="C1497" s="1"/>
      <c r="D1497" s="1"/>
      <c r="E1497" s="1"/>
      <c r="F1497" s="9"/>
      <c r="G1497" s="1"/>
      <c r="H1497" s="1"/>
    </row>
    <row r="1498" spans="2:8" x14ac:dyDescent="0.3">
      <c r="B1498" s="1"/>
      <c r="C1498" s="1"/>
      <c r="D1498" s="1"/>
      <c r="E1498" s="1"/>
      <c r="F1498" s="9"/>
      <c r="G1498" s="1"/>
      <c r="H1498" s="1"/>
    </row>
    <row r="1499" spans="2:8" x14ac:dyDescent="0.3">
      <c r="B1499" s="1"/>
      <c r="C1499" s="1"/>
      <c r="D1499" s="1"/>
      <c r="E1499" s="1"/>
      <c r="F1499" s="9"/>
      <c r="G1499" s="1"/>
      <c r="H1499" s="1"/>
    </row>
    <row r="1500" spans="2:8" x14ac:dyDescent="0.3">
      <c r="B1500" s="1"/>
      <c r="C1500" s="1"/>
      <c r="D1500" s="1"/>
      <c r="E1500" s="1"/>
      <c r="F1500" s="9"/>
      <c r="G1500" s="1"/>
      <c r="H1500" s="1"/>
    </row>
    <row r="1501" spans="2:8" x14ac:dyDescent="0.3">
      <c r="B1501" s="1"/>
      <c r="C1501" s="1"/>
      <c r="D1501" s="1"/>
      <c r="E1501" s="1"/>
      <c r="F1501" s="9"/>
      <c r="G1501" s="1"/>
      <c r="H1501" s="1"/>
    </row>
    <row r="1502" spans="2:8" x14ac:dyDescent="0.3">
      <c r="B1502" s="1"/>
      <c r="C1502" s="1"/>
      <c r="D1502" s="1"/>
      <c r="E1502" s="1"/>
      <c r="F1502" s="9"/>
      <c r="G1502" s="1"/>
      <c r="H1502" s="1"/>
    </row>
    <row r="1503" spans="2:8" x14ac:dyDescent="0.3">
      <c r="B1503" s="1"/>
      <c r="C1503" s="1"/>
      <c r="D1503" s="1"/>
      <c r="E1503" s="1"/>
      <c r="F1503" s="9"/>
      <c r="G1503" s="1"/>
      <c r="H1503" s="1"/>
    </row>
    <row r="1504" spans="2:8" x14ac:dyDescent="0.3">
      <c r="B1504" s="1"/>
      <c r="C1504" s="1"/>
      <c r="D1504" s="1"/>
      <c r="E1504" s="1"/>
      <c r="F1504" s="9"/>
      <c r="G1504" s="1"/>
      <c r="H1504" s="1"/>
    </row>
    <row r="1505" spans="2:8" x14ac:dyDescent="0.3">
      <c r="B1505" s="1"/>
      <c r="C1505" s="1"/>
      <c r="D1505" s="1"/>
      <c r="E1505" s="1"/>
      <c r="F1505" s="9"/>
      <c r="G1505" s="1"/>
      <c r="H1505" s="1"/>
    </row>
    <row r="1506" spans="2:8" x14ac:dyDescent="0.3">
      <c r="B1506" s="1"/>
      <c r="C1506" s="1"/>
      <c r="D1506" s="1"/>
      <c r="E1506" s="1"/>
      <c r="F1506" s="9"/>
      <c r="G1506" s="1"/>
      <c r="H1506" s="1"/>
    </row>
    <row r="1507" spans="2:8" x14ac:dyDescent="0.3">
      <c r="B1507" s="1"/>
      <c r="C1507" s="1"/>
      <c r="D1507" s="1"/>
      <c r="E1507" s="1"/>
      <c r="F1507" s="9"/>
      <c r="G1507" s="1"/>
      <c r="H1507" s="1"/>
    </row>
    <row r="1508" spans="2:8" x14ac:dyDescent="0.3">
      <c r="B1508" s="1"/>
      <c r="C1508" s="1"/>
      <c r="D1508" s="1"/>
      <c r="E1508" s="1"/>
      <c r="F1508" s="9"/>
      <c r="G1508" s="1"/>
      <c r="H1508" s="1"/>
    </row>
    <row r="1509" spans="2:8" x14ac:dyDescent="0.3">
      <c r="B1509" s="1"/>
      <c r="C1509" s="1"/>
      <c r="D1509" s="1"/>
      <c r="E1509" s="1"/>
      <c r="F1509" s="9"/>
      <c r="G1509" s="1"/>
      <c r="H1509" s="1"/>
    </row>
    <row r="1510" spans="2:8" x14ac:dyDescent="0.3">
      <c r="B1510" s="1"/>
      <c r="C1510" s="1"/>
      <c r="D1510" s="1"/>
      <c r="E1510" s="1"/>
      <c r="F1510" s="9"/>
      <c r="G1510" s="1"/>
      <c r="H1510" s="1"/>
    </row>
    <row r="1511" spans="2:8" x14ac:dyDescent="0.3">
      <c r="B1511" s="1"/>
      <c r="C1511" s="1"/>
      <c r="D1511" s="1"/>
      <c r="E1511" s="1"/>
      <c r="F1511" s="9"/>
      <c r="G1511" s="1"/>
      <c r="H1511" s="1"/>
    </row>
    <row r="1512" spans="2:8" x14ac:dyDescent="0.3">
      <c r="B1512" s="1"/>
      <c r="C1512" s="1"/>
      <c r="D1512" s="1"/>
      <c r="E1512" s="1"/>
      <c r="F1512" s="9"/>
      <c r="G1512" s="1"/>
      <c r="H1512" s="1"/>
    </row>
    <row r="1513" spans="2:8" x14ac:dyDescent="0.3">
      <c r="B1513" s="1"/>
      <c r="C1513" s="1"/>
      <c r="D1513" s="1"/>
      <c r="E1513" s="1"/>
      <c r="F1513" s="9"/>
      <c r="G1513" s="1"/>
      <c r="H1513" s="1"/>
    </row>
    <row r="1514" spans="2:8" x14ac:dyDescent="0.3">
      <c r="B1514" s="1"/>
      <c r="C1514" s="1"/>
      <c r="D1514" s="1"/>
      <c r="E1514" s="1"/>
      <c r="F1514" s="9"/>
      <c r="G1514" s="1"/>
      <c r="H1514" s="1"/>
    </row>
    <row r="1515" spans="2:8" x14ac:dyDescent="0.3">
      <c r="B1515" s="1"/>
      <c r="C1515" s="1"/>
      <c r="D1515" s="1"/>
      <c r="E1515" s="1"/>
      <c r="F1515" s="9"/>
      <c r="G1515" s="1"/>
      <c r="H1515" s="1"/>
    </row>
    <row r="1516" spans="2:8" x14ac:dyDescent="0.3">
      <c r="B1516" s="1"/>
      <c r="C1516" s="1"/>
      <c r="D1516" s="1"/>
      <c r="E1516" s="1"/>
      <c r="F1516" s="9"/>
      <c r="G1516" s="1"/>
      <c r="H1516" s="1"/>
    </row>
    <row r="1517" spans="2:8" x14ac:dyDescent="0.3">
      <c r="B1517" s="1"/>
      <c r="C1517" s="1"/>
      <c r="D1517" s="1"/>
      <c r="E1517" s="1"/>
      <c r="F1517" s="9"/>
      <c r="G1517" s="1"/>
      <c r="H1517" s="1"/>
    </row>
    <row r="1518" spans="2:8" x14ac:dyDescent="0.3">
      <c r="B1518" s="1"/>
      <c r="C1518" s="1"/>
      <c r="D1518" s="1"/>
      <c r="E1518" s="1"/>
      <c r="F1518" s="9"/>
      <c r="G1518" s="1"/>
      <c r="H1518" s="1"/>
    </row>
    <row r="1519" spans="2:8" x14ac:dyDescent="0.3">
      <c r="B1519" s="1"/>
      <c r="C1519" s="1"/>
      <c r="D1519" s="1"/>
      <c r="E1519" s="1"/>
      <c r="F1519" s="9"/>
      <c r="G1519" s="1"/>
      <c r="H1519" s="1"/>
    </row>
    <row r="1520" spans="2:8" x14ac:dyDescent="0.3">
      <c r="B1520" s="1"/>
      <c r="C1520" s="1"/>
      <c r="D1520" s="1"/>
      <c r="E1520" s="1"/>
      <c r="F1520" s="9"/>
      <c r="G1520" s="1"/>
      <c r="H1520" s="1"/>
    </row>
    <row r="1521" spans="2:8" x14ac:dyDescent="0.3">
      <c r="B1521" s="1"/>
      <c r="C1521" s="1"/>
      <c r="D1521" s="1"/>
      <c r="E1521" s="1"/>
      <c r="F1521" s="9"/>
      <c r="G1521" s="1"/>
      <c r="H1521" s="1"/>
    </row>
    <row r="1522" spans="2:8" x14ac:dyDescent="0.3">
      <c r="B1522" s="1"/>
      <c r="C1522" s="1"/>
      <c r="D1522" s="1"/>
      <c r="E1522" s="1"/>
      <c r="F1522" s="9"/>
      <c r="G1522" s="1"/>
      <c r="H1522" s="1"/>
    </row>
    <row r="1523" spans="2:8" x14ac:dyDescent="0.3">
      <c r="B1523" s="1"/>
      <c r="C1523" s="1"/>
      <c r="D1523" s="1"/>
      <c r="E1523" s="1"/>
      <c r="F1523" s="9"/>
      <c r="G1523" s="1"/>
      <c r="H1523" s="1"/>
    </row>
    <row r="1524" spans="2:8" x14ac:dyDescent="0.3">
      <c r="B1524" s="1"/>
      <c r="C1524" s="1"/>
      <c r="D1524" s="1"/>
      <c r="E1524" s="1"/>
      <c r="F1524" s="9"/>
      <c r="G1524" s="1"/>
      <c r="H1524" s="1"/>
    </row>
    <row r="1525" spans="2:8" x14ac:dyDescent="0.3">
      <c r="B1525" s="1"/>
      <c r="C1525" s="1"/>
      <c r="D1525" s="1"/>
      <c r="E1525" s="1"/>
      <c r="F1525" s="9"/>
      <c r="G1525" s="1"/>
      <c r="H1525" s="1"/>
    </row>
    <row r="1526" spans="2:8" x14ac:dyDescent="0.3">
      <c r="B1526" s="1"/>
      <c r="C1526" s="1"/>
      <c r="D1526" s="1"/>
      <c r="E1526" s="1"/>
      <c r="F1526" s="9"/>
      <c r="G1526" s="1"/>
      <c r="H1526" s="1"/>
    </row>
    <row r="1527" spans="2:8" x14ac:dyDescent="0.3">
      <c r="B1527" s="1"/>
      <c r="C1527" s="1"/>
      <c r="D1527" s="1"/>
      <c r="E1527" s="1"/>
      <c r="F1527" s="9"/>
      <c r="G1527" s="1"/>
      <c r="H1527" s="1"/>
    </row>
    <row r="1528" spans="2:8" x14ac:dyDescent="0.3">
      <c r="B1528" s="1"/>
      <c r="C1528" s="1"/>
      <c r="D1528" s="1"/>
      <c r="E1528" s="1"/>
      <c r="F1528" s="9"/>
      <c r="G1528" s="1"/>
      <c r="H1528" s="1"/>
    </row>
    <row r="1529" spans="2:8" x14ac:dyDescent="0.3">
      <c r="B1529" s="1"/>
      <c r="C1529" s="1"/>
      <c r="D1529" s="1"/>
      <c r="E1529" s="1"/>
      <c r="F1529" s="9"/>
      <c r="G1529" s="1"/>
      <c r="H1529" s="1"/>
    </row>
    <row r="1530" spans="2:8" x14ac:dyDescent="0.3">
      <c r="B1530" s="1"/>
      <c r="C1530" s="1"/>
      <c r="D1530" s="1"/>
      <c r="E1530" s="1"/>
      <c r="F1530" s="9"/>
      <c r="G1530" s="1"/>
      <c r="H1530" s="1"/>
    </row>
    <row r="1531" spans="2:8" x14ac:dyDescent="0.3">
      <c r="B1531" s="1"/>
      <c r="C1531" s="1"/>
      <c r="D1531" s="1"/>
      <c r="E1531" s="1"/>
      <c r="F1531" s="9"/>
      <c r="G1531" s="1"/>
      <c r="H1531" s="1"/>
    </row>
    <row r="1532" spans="2:8" x14ac:dyDescent="0.3">
      <c r="B1532" s="1"/>
      <c r="C1532" s="1"/>
      <c r="D1532" s="1"/>
      <c r="E1532" s="1"/>
      <c r="F1532" s="9"/>
      <c r="G1532" s="1"/>
      <c r="H1532" s="1"/>
    </row>
    <row r="1533" spans="2:8" x14ac:dyDescent="0.3">
      <c r="B1533" s="1"/>
      <c r="C1533" s="1"/>
      <c r="D1533" s="1"/>
      <c r="E1533" s="1"/>
      <c r="F1533" s="9"/>
      <c r="G1533" s="1"/>
      <c r="H1533" s="1"/>
    </row>
    <row r="1534" spans="2:8" x14ac:dyDescent="0.3">
      <c r="B1534" s="1"/>
      <c r="C1534" s="1"/>
      <c r="D1534" s="1"/>
      <c r="E1534" s="1"/>
      <c r="F1534" s="9"/>
      <c r="G1534" s="1"/>
      <c r="H1534" s="1"/>
    </row>
    <row r="1535" spans="2:8" x14ac:dyDescent="0.3">
      <c r="B1535" s="1"/>
      <c r="C1535" s="1"/>
      <c r="D1535" s="1"/>
      <c r="E1535" s="1"/>
      <c r="F1535" s="9"/>
      <c r="G1535" s="1"/>
      <c r="H1535" s="1"/>
    </row>
    <row r="1536" spans="2:8" x14ac:dyDescent="0.3">
      <c r="B1536" s="1"/>
      <c r="C1536" s="1"/>
      <c r="D1536" s="1"/>
      <c r="E1536" s="1"/>
      <c r="F1536" s="9"/>
      <c r="G1536" s="1"/>
      <c r="H1536" s="1"/>
    </row>
    <row r="1537" spans="2:8" x14ac:dyDescent="0.3">
      <c r="B1537" s="1"/>
      <c r="C1537" s="1"/>
      <c r="D1537" s="1"/>
      <c r="E1537" s="1"/>
      <c r="F1537" s="9"/>
      <c r="G1537" s="1"/>
      <c r="H1537" s="1"/>
    </row>
    <row r="1538" spans="2:8" x14ac:dyDescent="0.3">
      <c r="B1538" s="1"/>
      <c r="C1538" s="1"/>
      <c r="D1538" s="1"/>
      <c r="E1538" s="1"/>
      <c r="F1538" s="9"/>
      <c r="G1538" s="1"/>
      <c r="H1538" s="1"/>
    </row>
    <row r="1539" spans="2:8" x14ac:dyDescent="0.3">
      <c r="B1539" s="1"/>
      <c r="C1539" s="1"/>
      <c r="D1539" s="1"/>
      <c r="E1539" s="1"/>
      <c r="F1539" s="9"/>
      <c r="G1539" s="1"/>
      <c r="H1539" s="1"/>
    </row>
    <row r="1540" spans="2:8" x14ac:dyDescent="0.3">
      <c r="B1540" s="1"/>
      <c r="C1540" s="1"/>
      <c r="D1540" s="1"/>
      <c r="E1540" s="1"/>
      <c r="F1540" s="9"/>
      <c r="G1540" s="1"/>
      <c r="H1540" s="1"/>
    </row>
    <row r="1541" spans="2:8" x14ac:dyDescent="0.3">
      <c r="B1541" s="1"/>
      <c r="C1541" s="1"/>
      <c r="D1541" s="1"/>
      <c r="E1541" s="1"/>
      <c r="F1541" s="9"/>
      <c r="G1541" s="1"/>
      <c r="H1541" s="1"/>
    </row>
    <row r="1542" spans="2:8" x14ac:dyDescent="0.3">
      <c r="B1542" s="1"/>
      <c r="C1542" s="1"/>
      <c r="D1542" s="1"/>
      <c r="E1542" s="1"/>
      <c r="F1542" s="9"/>
      <c r="G1542" s="1"/>
      <c r="H1542" s="1"/>
    </row>
    <row r="1543" spans="2:8" x14ac:dyDescent="0.3">
      <c r="B1543" s="1"/>
      <c r="C1543" s="1"/>
      <c r="D1543" s="1"/>
      <c r="E1543" s="1"/>
      <c r="F1543" s="9"/>
      <c r="G1543" s="1"/>
      <c r="H1543" s="1"/>
    </row>
    <row r="1544" spans="2:8" x14ac:dyDescent="0.3">
      <c r="B1544" s="1"/>
      <c r="C1544" s="1"/>
      <c r="D1544" s="1"/>
      <c r="E1544" s="1"/>
      <c r="F1544" s="9"/>
      <c r="G1544" s="1"/>
      <c r="H1544" s="1"/>
    </row>
    <row r="1545" spans="2:8" x14ac:dyDescent="0.3">
      <c r="B1545" s="1"/>
      <c r="C1545" s="1"/>
      <c r="D1545" s="1"/>
      <c r="E1545" s="1"/>
      <c r="F1545" s="9"/>
      <c r="G1545" s="1"/>
      <c r="H1545" s="1"/>
    </row>
    <row r="1546" spans="2:8" x14ac:dyDescent="0.3">
      <c r="B1546" s="1"/>
      <c r="C1546" s="1"/>
      <c r="D1546" s="1"/>
      <c r="E1546" s="1"/>
      <c r="F1546" s="9"/>
      <c r="G1546" s="1"/>
      <c r="H1546" s="1"/>
    </row>
    <row r="1547" spans="2:8" x14ac:dyDescent="0.3">
      <c r="B1547" s="1"/>
      <c r="C1547" s="1"/>
      <c r="D1547" s="1"/>
      <c r="E1547" s="1"/>
      <c r="F1547" s="9"/>
      <c r="G1547" s="1"/>
      <c r="H1547" s="1"/>
    </row>
    <row r="1548" spans="2:8" x14ac:dyDescent="0.3">
      <c r="B1548" s="1"/>
      <c r="C1548" s="1"/>
      <c r="D1548" s="1"/>
      <c r="E1548" s="1"/>
      <c r="F1548" s="9"/>
      <c r="G1548" s="1"/>
      <c r="H1548" s="1"/>
    </row>
    <row r="1549" spans="2:8" x14ac:dyDescent="0.3">
      <c r="B1549" s="1"/>
      <c r="C1549" s="1"/>
      <c r="D1549" s="1"/>
      <c r="E1549" s="1"/>
      <c r="F1549" s="9"/>
      <c r="G1549" s="1"/>
      <c r="H1549" s="1"/>
    </row>
    <row r="1550" spans="2:8" x14ac:dyDescent="0.3">
      <c r="B1550" s="1"/>
      <c r="C1550" s="1"/>
      <c r="D1550" s="1"/>
      <c r="E1550" s="1"/>
      <c r="F1550" s="9"/>
      <c r="G1550" s="1"/>
      <c r="H1550" s="1"/>
    </row>
    <row r="1551" spans="2:8" x14ac:dyDescent="0.3">
      <c r="B1551" s="1"/>
      <c r="C1551" s="1"/>
      <c r="D1551" s="1"/>
      <c r="E1551" s="1"/>
      <c r="F1551" s="9"/>
      <c r="G1551" s="1"/>
      <c r="H1551" s="1"/>
    </row>
    <row r="1552" spans="2:8" x14ac:dyDescent="0.3">
      <c r="B1552" s="1"/>
      <c r="C1552" s="1"/>
      <c r="D1552" s="1"/>
      <c r="E1552" s="1"/>
      <c r="F1552" s="9"/>
      <c r="G1552" s="1"/>
      <c r="H1552" s="1"/>
    </row>
    <row r="1553" spans="2:8" x14ac:dyDescent="0.3">
      <c r="B1553" s="1"/>
      <c r="C1553" s="1"/>
      <c r="D1553" s="1"/>
      <c r="E1553" s="1"/>
      <c r="F1553" s="9"/>
      <c r="G1553" s="1"/>
      <c r="H1553" s="1"/>
    </row>
    <row r="1554" spans="2:8" x14ac:dyDescent="0.3">
      <c r="B1554" s="1"/>
      <c r="C1554" s="1"/>
      <c r="D1554" s="1"/>
      <c r="E1554" s="1"/>
      <c r="F1554" s="9"/>
      <c r="G1554" s="1"/>
      <c r="H1554" s="1"/>
    </row>
    <row r="1555" spans="2:8" x14ac:dyDescent="0.3">
      <c r="B1555" s="1"/>
      <c r="C1555" s="1"/>
      <c r="D1555" s="1"/>
      <c r="E1555" s="1"/>
      <c r="F1555" s="9"/>
      <c r="G1555" s="1"/>
      <c r="H1555" s="1"/>
    </row>
    <row r="1556" spans="2:8" x14ac:dyDescent="0.3">
      <c r="B1556" s="1"/>
      <c r="C1556" s="1"/>
      <c r="D1556" s="1"/>
      <c r="E1556" s="1"/>
      <c r="F1556" s="9"/>
      <c r="G1556" s="1"/>
      <c r="H1556" s="1"/>
    </row>
    <row r="1557" spans="2:8" x14ac:dyDescent="0.3">
      <c r="B1557" s="1"/>
      <c r="C1557" s="1"/>
      <c r="D1557" s="1"/>
      <c r="E1557" s="1"/>
      <c r="F1557" s="9"/>
      <c r="G1557" s="1"/>
      <c r="H1557" s="1"/>
    </row>
    <row r="1558" spans="2:8" x14ac:dyDescent="0.3">
      <c r="B1558" s="1"/>
      <c r="C1558" s="1"/>
      <c r="D1558" s="1"/>
      <c r="E1558" s="1"/>
      <c r="F1558" s="9"/>
      <c r="G1558" s="1"/>
      <c r="H1558" s="1"/>
    </row>
    <row r="1559" spans="2:8" x14ac:dyDescent="0.3">
      <c r="B1559" s="1"/>
      <c r="C1559" s="1"/>
      <c r="D1559" s="1"/>
      <c r="E1559" s="1"/>
      <c r="F1559" s="9"/>
      <c r="G1559" s="1"/>
      <c r="H1559" s="1"/>
    </row>
    <row r="1560" spans="2:8" x14ac:dyDescent="0.3">
      <c r="B1560" s="1"/>
      <c r="C1560" s="1"/>
      <c r="D1560" s="1"/>
      <c r="E1560" s="1"/>
      <c r="F1560" s="9"/>
      <c r="G1560" s="1"/>
      <c r="H1560" s="1"/>
    </row>
    <row r="1561" spans="2:8" x14ac:dyDescent="0.3">
      <c r="B1561" s="1"/>
      <c r="C1561" s="1"/>
      <c r="D1561" s="1"/>
      <c r="E1561" s="1"/>
      <c r="F1561" s="9"/>
      <c r="G1561" s="1"/>
      <c r="H1561" s="1"/>
    </row>
    <row r="1562" spans="2:8" x14ac:dyDescent="0.3">
      <c r="B1562" s="1"/>
      <c r="C1562" s="1"/>
      <c r="D1562" s="1"/>
      <c r="E1562" s="1"/>
      <c r="F1562" s="9"/>
      <c r="G1562" s="1"/>
      <c r="H1562" s="1"/>
    </row>
    <row r="1563" spans="2:8" x14ac:dyDescent="0.3">
      <c r="B1563" s="1"/>
      <c r="C1563" s="1"/>
      <c r="D1563" s="1"/>
      <c r="E1563" s="1"/>
      <c r="F1563" s="9"/>
      <c r="G1563" s="1"/>
      <c r="H1563" s="1"/>
    </row>
    <row r="1564" spans="2:8" x14ac:dyDescent="0.3">
      <c r="B1564" s="1"/>
      <c r="C1564" s="1"/>
      <c r="D1564" s="1"/>
      <c r="E1564" s="1"/>
      <c r="F1564" s="9"/>
      <c r="G1564" s="1"/>
      <c r="H1564" s="1"/>
    </row>
    <row r="1565" spans="2:8" x14ac:dyDescent="0.3">
      <c r="B1565" s="1"/>
      <c r="C1565" s="1"/>
      <c r="D1565" s="1"/>
      <c r="E1565" s="1"/>
      <c r="F1565" s="9"/>
      <c r="G1565" s="1"/>
      <c r="H1565" s="1"/>
    </row>
    <row r="1566" spans="2:8" x14ac:dyDescent="0.3">
      <c r="B1566" s="1"/>
      <c r="C1566" s="1"/>
      <c r="D1566" s="1"/>
      <c r="E1566" s="1"/>
      <c r="F1566" s="9"/>
      <c r="G1566" s="1"/>
      <c r="H1566" s="1"/>
    </row>
    <row r="1567" spans="2:8" x14ac:dyDescent="0.3">
      <c r="B1567" s="1"/>
      <c r="C1567" s="1"/>
      <c r="D1567" s="1"/>
      <c r="E1567" s="1"/>
      <c r="F1567" s="9"/>
      <c r="G1567" s="1"/>
      <c r="H1567" s="1"/>
    </row>
    <row r="1568" spans="2:8" x14ac:dyDescent="0.3">
      <c r="B1568" s="1"/>
      <c r="C1568" s="1"/>
      <c r="D1568" s="1"/>
      <c r="E1568" s="1"/>
      <c r="F1568" s="9"/>
      <c r="G1568" s="1"/>
      <c r="H1568" s="1"/>
    </row>
    <row r="1569" spans="2:8" x14ac:dyDescent="0.3">
      <c r="B1569" s="1"/>
      <c r="C1569" s="1"/>
      <c r="D1569" s="1"/>
      <c r="E1569" s="1"/>
      <c r="F1569" s="9"/>
      <c r="G1569" s="1"/>
      <c r="H1569" s="1"/>
    </row>
    <row r="1570" spans="2:8" x14ac:dyDescent="0.3">
      <c r="B1570" s="1"/>
      <c r="C1570" s="1"/>
      <c r="D1570" s="1"/>
      <c r="E1570" s="1"/>
      <c r="F1570" s="9"/>
      <c r="G1570" s="1"/>
      <c r="H1570" s="1"/>
    </row>
    <row r="1571" spans="2:8" x14ac:dyDescent="0.3">
      <c r="B1571" s="1"/>
      <c r="C1571" s="1"/>
      <c r="D1571" s="1"/>
      <c r="E1571" s="1"/>
      <c r="F1571" s="9"/>
      <c r="G1571" s="1"/>
      <c r="H1571" s="1"/>
    </row>
    <row r="1572" spans="2:8" x14ac:dyDescent="0.3">
      <c r="B1572" s="1"/>
      <c r="C1572" s="1"/>
      <c r="D1572" s="1"/>
      <c r="E1572" s="1"/>
      <c r="F1572" s="9"/>
      <c r="G1572" s="1"/>
      <c r="H1572" s="1"/>
    </row>
    <row r="1573" spans="2:8" x14ac:dyDescent="0.3">
      <c r="B1573" s="1"/>
      <c r="C1573" s="1"/>
      <c r="D1573" s="1"/>
      <c r="E1573" s="1"/>
      <c r="F1573" s="9"/>
      <c r="G1573" s="1"/>
      <c r="H1573" s="1"/>
    </row>
    <row r="1574" spans="2:8" x14ac:dyDescent="0.3">
      <c r="B1574" s="1"/>
      <c r="C1574" s="1"/>
      <c r="D1574" s="1"/>
      <c r="E1574" s="1"/>
      <c r="F1574" s="9"/>
      <c r="G1574" s="1"/>
      <c r="H1574" s="1"/>
    </row>
    <row r="1575" spans="2:8" x14ac:dyDescent="0.3">
      <c r="B1575" s="1"/>
      <c r="C1575" s="1"/>
      <c r="D1575" s="1"/>
      <c r="E1575" s="1"/>
      <c r="F1575" s="9"/>
      <c r="G1575" s="1"/>
      <c r="H1575" s="1"/>
    </row>
    <row r="1576" spans="2:8" x14ac:dyDescent="0.3">
      <c r="B1576" s="1"/>
      <c r="C1576" s="1"/>
      <c r="D1576" s="1"/>
      <c r="E1576" s="1"/>
      <c r="F1576" s="9"/>
      <c r="G1576" s="1"/>
      <c r="H1576" s="1"/>
    </row>
    <row r="1577" spans="2:8" x14ac:dyDescent="0.3">
      <c r="B1577" s="1"/>
      <c r="C1577" s="1"/>
      <c r="D1577" s="1"/>
      <c r="E1577" s="1"/>
      <c r="F1577" s="9"/>
      <c r="G1577" s="1"/>
      <c r="H1577" s="1"/>
    </row>
    <row r="1578" spans="2:8" x14ac:dyDescent="0.3">
      <c r="B1578" s="1"/>
      <c r="C1578" s="1"/>
      <c r="D1578" s="1"/>
      <c r="E1578" s="1"/>
      <c r="F1578" s="9"/>
      <c r="G1578" s="1"/>
      <c r="H1578" s="1"/>
    </row>
    <row r="1579" spans="2:8" x14ac:dyDescent="0.3">
      <c r="B1579" s="1"/>
      <c r="C1579" s="1"/>
      <c r="D1579" s="1"/>
      <c r="E1579" s="1"/>
      <c r="F1579" s="9"/>
      <c r="G1579" s="1"/>
      <c r="H1579" s="1"/>
    </row>
    <row r="1580" spans="2:8" x14ac:dyDescent="0.3">
      <c r="B1580" s="1"/>
      <c r="C1580" s="1"/>
      <c r="D1580" s="1"/>
      <c r="E1580" s="1"/>
      <c r="F1580" s="9"/>
      <c r="G1580" s="1"/>
      <c r="H1580" s="1"/>
    </row>
    <row r="1581" spans="2:8" x14ac:dyDescent="0.3">
      <c r="B1581" s="1"/>
      <c r="C1581" s="1"/>
      <c r="D1581" s="1"/>
      <c r="E1581" s="1"/>
      <c r="F1581" s="9"/>
      <c r="G1581" s="1"/>
      <c r="H1581" s="1"/>
    </row>
    <row r="1582" spans="2:8" x14ac:dyDescent="0.3">
      <c r="B1582" s="1"/>
      <c r="C1582" s="1"/>
      <c r="D1582" s="1"/>
      <c r="E1582" s="1"/>
      <c r="F1582" s="9"/>
      <c r="G1582" s="1"/>
      <c r="H1582" s="1"/>
    </row>
    <row r="1583" spans="2:8" x14ac:dyDescent="0.3">
      <c r="B1583" s="1"/>
      <c r="C1583" s="1"/>
      <c r="D1583" s="1"/>
      <c r="E1583" s="1"/>
      <c r="F1583" s="9"/>
      <c r="G1583" s="1"/>
      <c r="H1583" s="1"/>
    </row>
    <row r="1584" spans="2:8" x14ac:dyDescent="0.3">
      <c r="B1584" s="1"/>
      <c r="C1584" s="1"/>
      <c r="D1584" s="1"/>
      <c r="E1584" s="1"/>
      <c r="F1584" s="9"/>
      <c r="G1584" s="1"/>
      <c r="H1584" s="1"/>
    </row>
    <row r="1585" spans="2:8" x14ac:dyDescent="0.3">
      <c r="B1585" s="1"/>
      <c r="C1585" s="1"/>
      <c r="D1585" s="1"/>
      <c r="E1585" s="1"/>
      <c r="F1585" s="9"/>
      <c r="G1585" s="1"/>
      <c r="H1585" s="1"/>
    </row>
    <row r="1586" spans="2:8" x14ac:dyDescent="0.3">
      <c r="B1586" s="1"/>
      <c r="C1586" s="1"/>
      <c r="D1586" s="1"/>
      <c r="E1586" s="1"/>
      <c r="F1586" s="9"/>
      <c r="G1586" s="1"/>
      <c r="H1586" s="1"/>
    </row>
    <row r="1587" spans="2:8" x14ac:dyDescent="0.3">
      <c r="B1587" s="1"/>
      <c r="C1587" s="1"/>
      <c r="D1587" s="1"/>
      <c r="E1587" s="1"/>
      <c r="F1587" s="9"/>
      <c r="G1587" s="1"/>
      <c r="H1587" s="1"/>
    </row>
    <row r="1588" spans="2:8" x14ac:dyDescent="0.3">
      <c r="B1588" s="1"/>
      <c r="C1588" s="1"/>
      <c r="D1588" s="1"/>
      <c r="E1588" s="1"/>
      <c r="F1588" s="9"/>
      <c r="G1588" s="1"/>
      <c r="H1588" s="1"/>
    </row>
    <row r="1589" spans="2:8" x14ac:dyDescent="0.3">
      <c r="B1589" s="1"/>
      <c r="C1589" s="1"/>
      <c r="D1589" s="1"/>
      <c r="E1589" s="1"/>
      <c r="F1589" s="9"/>
      <c r="G1589" s="1"/>
      <c r="H1589" s="1"/>
    </row>
    <row r="1590" spans="2:8" x14ac:dyDescent="0.3">
      <c r="B1590" s="1"/>
      <c r="C1590" s="1"/>
      <c r="D1590" s="1"/>
      <c r="E1590" s="1"/>
      <c r="F1590" s="9"/>
      <c r="G1590" s="1"/>
      <c r="H1590" s="1"/>
    </row>
    <row r="1591" spans="2:8" x14ac:dyDescent="0.3">
      <c r="B1591" s="1"/>
      <c r="C1591" s="1"/>
      <c r="D1591" s="1"/>
      <c r="E1591" s="1"/>
      <c r="F1591" s="9"/>
      <c r="G1591" s="1"/>
      <c r="H1591" s="1"/>
    </row>
    <row r="1592" spans="2:8" x14ac:dyDescent="0.3">
      <c r="B1592" s="1"/>
      <c r="C1592" s="1"/>
      <c r="D1592" s="1"/>
      <c r="E1592" s="1"/>
      <c r="F1592" s="9"/>
      <c r="G1592" s="1"/>
      <c r="H1592" s="1"/>
    </row>
    <row r="1593" spans="2:8" x14ac:dyDescent="0.3">
      <c r="B1593" s="1"/>
      <c r="C1593" s="1"/>
      <c r="D1593" s="1"/>
      <c r="E1593" s="1"/>
      <c r="F1593" s="9"/>
      <c r="G1593" s="1"/>
      <c r="H1593" s="1"/>
    </row>
    <row r="1594" spans="2:8" x14ac:dyDescent="0.3">
      <c r="B1594" s="1"/>
      <c r="C1594" s="1"/>
      <c r="D1594" s="1"/>
      <c r="E1594" s="1"/>
      <c r="F1594" s="9"/>
      <c r="G1594" s="1"/>
      <c r="H1594" s="1"/>
    </row>
    <row r="1595" spans="2:8" x14ac:dyDescent="0.3">
      <c r="B1595" s="1"/>
      <c r="C1595" s="1"/>
      <c r="D1595" s="1"/>
      <c r="E1595" s="1"/>
      <c r="F1595" s="9"/>
      <c r="G1595" s="1"/>
      <c r="H1595" s="1"/>
    </row>
    <row r="1596" spans="2:8" x14ac:dyDescent="0.3">
      <c r="B1596" s="1"/>
      <c r="C1596" s="1"/>
      <c r="D1596" s="1"/>
      <c r="E1596" s="1"/>
      <c r="F1596" s="9"/>
      <c r="G1596" s="1"/>
      <c r="H1596" s="1"/>
    </row>
    <row r="1597" spans="2:8" x14ac:dyDescent="0.3">
      <c r="B1597" s="1"/>
      <c r="C1597" s="1"/>
      <c r="D1597" s="1"/>
      <c r="E1597" s="1"/>
      <c r="F1597" s="9"/>
      <c r="G1597" s="1"/>
      <c r="H1597" s="1"/>
    </row>
    <row r="1598" spans="2:8" x14ac:dyDescent="0.3">
      <c r="B1598" s="1"/>
      <c r="C1598" s="1"/>
      <c r="D1598" s="1"/>
      <c r="E1598" s="1"/>
      <c r="F1598" s="9"/>
      <c r="G1598" s="1"/>
      <c r="H1598" s="1"/>
    </row>
    <row r="1599" spans="2:8" x14ac:dyDescent="0.3">
      <c r="B1599" s="1"/>
      <c r="C1599" s="1"/>
      <c r="D1599" s="1"/>
      <c r="E1599" s="1"/>
      <c r="F1599" s="9"/>
      <c r="G1599" s="1"/>
      <c r="H1599" s="1"/>
    </row>
    <row r="1600" spans="2:8" x14ac:dyDescent="0.3">
      <c r="B1600" s="1"/>
      <c r="C1600" s="1"/>
      <c r="D1600" s="1"/>
      <c r="E1600" s="1"/>
      <c r="F1600" s="9"/>
      <c r="G1600" s="1"/>
      <c r="H1600" s="1"/>
    </row>
    <row r="1601" spans="2:8" x14ac:dyDescent="0.3">
      <c r="B1601" s="1"/>
      <c r="C1601" s="1"/>
      <c r="D1601" s="1"/>
      <c r="E1601" s="1"/>
      <c r="F1601" s="9"/>
      <c r="G1601" s="1"/>
      <c r="H1601" s="1"/>
    </row>
    <row r="1602" spans="2:8" x14ac:dyDescent="0.3">
      <c r="B1602" s="1"/>
      <c r="C1602" s="1"/>
      <c r="D1602" s="1"/>
      <c r="E1602" s="1"/>
      <c r="F1602" s="9"/>
      <c r="G1602" s="1"/>
      <c r="H1602" s="1"/>
    </row>
    <row r="1603" spans="2:8" x14ac:dyDescent="0.3">
      <c r="B1603" s="1"/>
      <c r="C1603" s="1"/>
      <c r="D1603" s="1"/>
      <c r="E1603" s="1"/>
      <c r="F1603" s="9"/>
      <c r="G1603" s="1"/>
      <c r="H1603" s="1"/>
    </row>
    <row r="1604" spans="2:8" x14ac:dyDescent="0.3">
      <c r="B1604" s="1"/>
      <c r="C1604" s="1"/>
      <c r="D1604" s="1"/>
      <c r="E1604" s="1"/>
      <c r="F1604" s="9"/>
      <c r="G1604" s="1"/>
      <c r="H1604" s="1"/>
    </row>
    <row r="1605" spans="2:8" x14ac:dyDescent="0.3">
      <c r="B1605" s="1"/>
      <c r="C1605" s="1"/>
      <c r="D1605" s="1"/>
      <c r="E1605" s="1"/>
      <c r="F1605" s="9"/>
      <c r="G1605" s="1"/>
      <c r="H1605" s="1"/>
    </row>
    <row r="1606" spans="2:8" x14ac:dyDescent="0.3">
      <c r="B1606" s="1"/>
      <c r="C1606" s="1"/>
      <c r="D1606" s="1"/>
      <c r="E1606" s="1"/>
      <c r="F1606" s="9"/>
      <c r="G1606" s="1"/>
      <c r="H1606" s="1"/>
    </row>
    <row r="1607" spans="2:8" x14ac:dyDescent="0.3">
      <c r="B1607" s="1"/>
      <c r="C1607" s="1"/>
      <c r="D1607" s="1"/>
      <c r="E1607" s="1"/>
      <c r="F1607" s="9"/>
      <c r="G1607" s="1"/>
      <c r="H1607" s="1"/>
    </row>
    <row r="1608" spans="2:8" x14ac:dyDescent="0.3">
      <c r="B1608" s="1"/>
      <c r="C1608" s="1"/>
      <c r="D1608" s="1"/>
      <c r="E1608" s="1"/>
      <c r="F1608" s="9"/>
      <c r="G1608" s="1"/>
      <c r="H1608" s="1"/>
    </row>
    <row r="1609" spans="2:8" x14ac:dyDescent="0.3">
      <c r="B1609" s="1"/>
      <c r="C1609" s="1"/>
      <c r="D1609" s="1"/>
      <c r="E1609" s="1"/>
      <c r="F1609" s="9"/>
      <c r="G1609" s="1"/>
      <c r="H1609" s="1"/>
    </row>
    <row r="1610" spans="2:8" x14ac:dyDescent="0.3">
      <c r="B1610" s="1"/>
      <c r="C1610" s="1"/>
      <c r="D1610" s="1"/>
      <c r="E1610" s="1"/>
      <c r="F1610" s="9"/>
      <c r="G1610" s="1"/>
      <c r="H1610" s="1"/>
    </row>
    <row r="1611" spans="2:8" x14ac:dyDescent="0.3">
      <c r="B1611" s="1"/>
      <c r="C1611" s="1"/>
      <c r="D1611" s="1"/>
      <c r="E1611" s="1"/>
      <c r="F1611" s="9"/>
      <c r="G1611" s="1"/>
      <c r="H1611" s="1"/>
    </row>
    <row r="1612" spans="2:8" x14ac:dyDescent="0.3">
      <c r="B1612" s="1"/>
      <c r="C1612" s="1"/>
      <c r="D1612" s="1"/>
      <c r="E1612" s="1"/>
      <c r="F1612" s="9"/>
      <c r="G1612" s="1"/>
      <c r="H1612" s="1"/>
    </row>
    <row r="1613" spans="2:8" x14ac:dyDescent="0.3">
      <c r="B1613" s="1"/>
      <c r="C1613" s="1"/>
      <c r="D1613" s="1"/>
      <c r="E1613" s="1"/>
      <c r="F1613" s="9"/>
      <c r="G1613" s="1"/>
      <c r="H1613" s="1"/>
    </row>
    <row r="1614" spans="2:8" x14ac:dyDescent="0.3">
      <c r="B1614" s="1"/>
      <c r="C1614" s="1"/>
      <c r="D1614" s="1"/>
      <c r="E1614" s="1"/>
      <c r="F1614" s="9"/>
      <c r="G1614" s="1"/>
      <c r="H1614" s="1"/>
    </row>
    <row r="1615" spans="2:8" x14ac:dyDescent="0.3">
      <c r="B1615" s="1"/>
      <c r="C1615" s="1"/>
      <c r="D1615" s="1"/>
      <c r="E1615" s="1"/>
      <c r="F1615" s="9"/>
      <c r="G1615" s="1"/>
      <c r="H1615" s="1"/>
    </row>
    <row r="1616" spans="2:8" x14ac:dyDescent="0.3">
      <c r="B1616" s="1"/>
      <c r="C1616" s="1"/>
      <c r="D1616" s="1"/>
      <c r="E1616" s="1"/>
      <c r="F1616" s="9"/>
      <c r="G1616" s="1"/>
      <c r="H1616" s="1"/>
    </row>
    <row r="1617" spans="2:8" x14ac:dyDescent="0.3">
      <c r="B1617" s="1"/>
      <c r="C1617" s="1"/>
      <c r="D1617" s="1"/>
      <c r="E1617" s="1"/>
      <c r="F1617" s="9"/>
      <c r="G1617" s="1"/>
      <c r="H1617" s="1"/>
    </row>
    <row r="1618" spans="2:8" x14ac:dyDescent="0.3">
      <c r="B1618" s="1"/>
      <c r="C1618" s="1"/>
      <c r="D1618" s="1"/>
      <c r="E1618" s="1"/>
      <c r="F1618" s="9"/>
      <c r="G1618" s="1"/>
      <c r="H1618" s="1"/>
    </row>
    <row r="1619" spans="2:8" x14ac:dyDescent="0.3">
      <c r="B1619" s="1"/>
      <c r="C1619" s="1"/>
      <c r="D1619" s="1"/>
      <c r="E1619" s="1"/>
      <c r="F1619" s="9"/>
      <c r="G1619" s="1"/>
      <c r="H1619" s="1"/>
    </row>
    <row r="1620" spans="2:8" x14ac:dyDescent="0.3">
      <c r="B1620" s="1"/>
      <c r="C1620" s="1"/>
      <c r="D1620" s="1"/>
      <c r="E1620" s="1"/>
      <c r="F1620" s="9"/>
      <c r="G1620" s="1"/>
      <c r="H1620" s="1"/>
    </row>
    <row r="1621" spans="2:8" x14ac:dyDescent="0.3">
      <c r="B1621" s="1"/>
      <c r="C1621" s="1"/>
      <c r="D1621" s="1"/>
      <c r="E1621" s="1"/>
      <c r="F1621" s="9"/>
      <c r="G1621" s="1"/>
      <c r="H1621" s="1"/>
    </row>
    <row r="1622" spans="2:8" x14ac:dyDescent="0.3">
      <c r="B1622" s="1"/>
      <c r="C1622" s="1"/>
      <c r="D1622" s="1"/>
      <c r="E1622" s="1"/>
      <c r="F1622" s="9"/>
      <c r="G1622" s="1"/>
      <c r="H1622" s="1"/>
    </row>
    <row r="1623" spans="2:8" x14ac:dyDescent="0.3">
      <c r="B1623" s="1"/>
      <c r="C1623" s="1"/>
      <c r="D1623" s="1"/>
      <c r="E1623" s="1"/>
      <c r="F1623" s="9"/>
      <c r="G1623" s="1"/>
      <c r="H1623" s="1"/>
    </row>
    <row r="1624" spans="2:8" x14ac:dyDescent="0.3">
      <c r="B1624" s="1"/>
      <c r="C1624" s="1"/>
      <c r="D1624" s="1"/>
      <c r="E1624" s="1"/>
      <c r="F1624" s="9"/>
      <c r="G1624" s="1"/>
      <c r="H1624" s="1"/>
    </row>
    <row r="1625" spans="2:8" x14ac:dyDescent="0.3">
      <c r="B1625" s="1"/>
      <c r="C1625" s="1"/>
      <c r="D1625" s="1"/>
      <c r="E1625" s="1"/>
      <c r="F1625" s="9"/>
      <c r="G1625" s="1"/>
      <c r="H1625" s="1"/>
    </row>
    <row r="1626" spans="2:8" x14ac:dyDescent="0.3">
      <c r="B1626" s="1"/>
      <c r="C1626" s="1"/>
      <c r="D1626" s="1"/>
      <c r="E1626" s="1"/>
      <c r="F1626" s="9"/>
      <c r="G1626" s="1"/>
      <c r="H1626" s="1"/>
    </row>
    <row r="1627" spans="2:8" x14ac:dyDescent="0.3">
      <c r="B1627" s="1"/>
      <c r="C1627" s="1"/>
      <c r="D1627" s="1"/>
      <c r="E1627" s="1"/>
      <c r="F1627" s="9"/>
      <c r="G1627" s="1"/>
      <c r="H1627" s="1"/>
    </row>
    <row r="1628" spans="2:8" x14ac:dyDescent="0.3">
      <c r="B1628" s="1"/>
      <c r="C1628" s="1"/>
      <c r="D1628" s="1"/>
      <c r="E1628" s="1"/>
      <c r="F1628" s="9"/>
      <c r="G1628" s="1"/>
      <c r="H1628" s="1"/>
    </row>
    <row r="1629" spans="2:8" x14ac:dyDescent="0.3">
      <c r="B1629" s="1"/>
      <c r="C1629" s="1"/>
      <c r="D1629" s="1"/>
      <c r="E1629" s="1"/>
      <c r="F1629" s="9"/>
      <c r="G1629" s="1"/>
      <c r="H1629" s="1"/>
    </row>
    <row r="1630" spans="2:8" x14ac:dyDescent="0.3">
      <c r="B1630" s="1"/>
      <c r="C1630" s="1"/>
      <c r="D1630" s="1"/>
      <c r="E1630" s="1"/>
      <c r="F1630" s="9"/>
      <c r="G1630" s="1"/>
      <c r="H1630" s="1"/>
    </row>
    <row r="1631" spans="2:8" x14ac:dyDescent="0.3">
      <c r="B1631" s="1"/>
      <c r="C1631" s="1"/>
      <c r="D1631" s="1"/>
      <c r="E1631" s="1"/>
      <c r="F1631" s="9"/>
      <c r="G1631" s="1"/>
      <c r="H1631" s="1"/>
    </row>
    <row r="1632" spans="2:8" x14ac:dyDescent="0.3">
      <c r="B1632" s="1"/>
      <c r="C1632" s="1"/>
      <c r="D1632" s="1"/>
      <c r="E1632" s="1"/>
      <c r="F1632" s="9"/>
      <c r="G1632" s="1"/>
      <c r="H1632" s="1"/>
    </row>
    <row r="1633" spans="2:8" x14ac:dyDescent="0.3">
      <c r="B1633" s="1"/>
      <c r="C1633" s="1"/>
      <c r="D1633" s="1"/>
      <c r="E1633" s="1"/>
      <c r="F1633" s="9"/>
      <c r="G1633" s="1"/>
      <c r="H1633" s="1"/>
    </row>
    <row r="1634" spans="2:8" x14ac:dyDescent="0.3">
      <c r="B1634" s="1"/>
      <c r="C1634" s="1"/>
      <c r="D1634" s="1"/>
      <c r="E1634" s="1"/>
      <c r="F1634" s="9"/>
      <c r="G1634" s="1"/>
      <c r="H1634" s="1"/>
    </row>
    <row r="1635" spans="2:8" x14ac:dyDescent="0.3">
      <c r="B1635" s="1"/>
      <c r="C1635" s="1"/>
      <c r="D1635" s="1"/>
      <c r="E1635" s="1"/>
      <c r="F1635" s="9"/>
      <c r="G1635" s="1"/>
      <c r="H1635" s="1"/>
    </row>
    <row r="1636" spans="2:8" x14ac:dyDescent="0.3">
      <c r="B1636" s="1"/>
      <c r="C1636" s="1"/>
      <c r="D1636" s="1"/>
      <c r="E1636" s="1"/>
      <c r="F1636" s="9"/>
      <c r="G1636" s="1"/>
      <c r="H1636" s="1"/>
    </row>
    <row r="1637" spans="2:8" x14ac:dyDescent="0.3">
      <c r="B1637" s="1"/>
      <c r="C1637" s="1"/>
      <c r="D1637" s="1"/>
      <c r="E1637" s="1"/>
      <c r="F1637" s="9"/>
      <c r="G1637" s="1"/>
      <c r="H1637" s="1"/>
    </row>
    <row r="1638" spans="2:8" x14ac:dyDescent="0.3">
      <c r="B1638" s="1"/>
      <c r="C1638" s="1"/>
      <c r="D1638" s="1"/>
      <c r="E1638" s="1"/>
      <c r="F1638" s="9"/>
      <c r="G1638" s="1"/>
      <c r="H1638" s="1"/>
    </row>
    <row r="1639" spans="2:8" x14ac:dyDescent="0.3">
      <c r="B1639" s="1"/>
      <c r="C1639" s="1"/>
      <c r="D1639" s="1"/>
      <c r="E1639" s="1"/>
      <c r="F1639" s="9"/>
      <c r="G1639" s="1"/>
      <c r="H1639" s="1"/>
    </row>
    <row r="1640" spans="2:8" x14ac:dyDescent="0.3">
      <c r="B1640" s="1"/>
      <c r="C1640" s="1"/>
      <c r="D1640" s="1"/>
      <c r="E1640" s="1"/>
      <c r="F1640" s="9"/>
      <c r="G1640" s="1"/>
      <c r="H1640" s="1"/>
    </row>
    <row r="1641" spans="2:8" x14ac:dyDescent="0.3">
      <c r="B1641" s="1"/>
      <c r="C1641" s="1"/>
      <c r="D1641" s="1"/>
      <c r="E1641" s="1"/>
      <c r="F1641" s="9"/>
      <c r="G1641" s="1"/>
      <c r="H1641" s="1"/>
    </row>
    <row r="1642" spans="2:8" x14ac:dyDescent="0.3">
      <c r="B1642" s="1"/>
      <c r="C1642" s="1"/>
      <c r="D1642" s="1"/>
      <c r="E1642" s="1"/>
      <c r="F1642" s="9"/>
      <c r="G1642" s="1"/>
      <c r="H1642" s="1"/>
    </row>
    <row r="1643" spans="2:8" x14ac:dyDescent="0.3">
      <c r="B1643" s="1"/>
      <c r="C1643" s="1"/>
      <c r="D1643" s="1"/>
      <c r="E1643" s="1"/>
      <c r="F1643" s="9"/>
      <c r="G1643" s="1"/>
      <c r="H1643" s="1"/>
    </row>
    <row r="1644" spans="2:8" x14ac:dyDescent="0.3">
      <c r="B1644" s="1"/>
      <c r="C1644" s="1"/>
      <c r="D1644" s="1"/>
      <c r="E1644" s="1"/>
      <c r="F1644" s="9"/>
      <c r="G1644" s="1"/>
      <c r="H1644" s="1"/>
    </row>
    <row r="1645" spans="2:8" x14ac:dyDescent="0.3">
      <c r="B1645" s="1"/>
      <c r="C1645" s="1"/>
      <c r="D1645" s="1"/>
      <c r="E1645" s="1"/>
      <c r="F1645" s="9"/>
      <c r="G1645" s="1"/>
      <c r="H1645" s="1"/>
    </row>
    <row r="1646" spans="2:8" x14ac:dyDescent="0.3">
      <c r="B1646" s="1"/>
      <c r="C1646" s="1"/>
      <c r="D1646" s="1"/>
      <c r="E1646" s="1"/>
      <c r="F1646" s="9"/>
      <c r="G1646" s="1"/>
      <c r="H1646" s="1"/>
    </row>
    <row r="1647" spans="2:8" x14ac:dyDescent="0.3">
      <c r="B1647" s="1"/>
      <c r="C1647" s="1"/>
      <c r="D1647" s="1"/>
      <c r="E1647" s="1"/>
      <c r="F1647" s="9"/>
      <c r="G1647" s="1"/>
      <c r="H1647" s="1"/>
    </row>
    <row r="1648" spans="2:8" x14ac:dyDescent="0.3">
      <c r="B1648" s="1"/>
      <c r="C1648" s="1"/>
      <c r="D1648" s="1"/>
      <c r="E1648" s="1"/>
      <c r="F1648" s="9"/>
      <c r="G1648" s="1"/>
      <c r="H1648" s="1"/>
    </row>
    <row r="1649" spans="2:8" x14ac:dyDescent="0.3">
      <c r="B1649" s="1"/>
      <c r="C1649" s="1"/>
      <c r="D1649" s="1"/>
      <c r="E1649" s="1"/>
      <c r="F1649" s="9"/>
      <c r="G1649" s="1"/>
      <c r="H1649" s="1"/>
    </row>
    <row r="1650" spans="2:8" x14ac:dyDescent="0.3">
      <c r="B1650" s="1"/>
      <c r="C1650" s="1"/>
      <c r="D1650" s="1"/>
      <c r="E1650" s="1"/>
      <c r="F1650" s="9"/>
      <c r="G1650" s="1"/>
      <c r="H1650" s="1"/>
    </row>
    <row r="1651" spans="2:8" x14ac:dyDescent="0.3">
      <c r="B1651" s="1"/>
      <c r="C1651" s="1"/>
      <c r="D1651" s="1"/>
      <c r="E1651" s="1"/>
      <c r="F1651" s="9"/>
      <c r="G1651" s="1"/>
      <c r="H1651" s="1"/>
    </row>
    <row r="1652" spans="2:8" x14ac:dyDescent="0.3">
      <c r="B1652" s="1"/>
      <c r="C1652" s="1"/>
      <c r="D1652" s="1"/>
      <c r="E1652" s="1"/>
      <c r="F1652" s="9"/>
      <c r="G1652" s="1"/>
      <c r="H1652" s="1"/>
    </row>
    <row r="1653" spans="2:8" x14ac:dyDescent="0.3">
      <c r="B1653" s="1"/>
      <c r="C1653" s="1"/>
      <c r="D1653" s="1"/>
      <c r="E1653" s="1"/>
      <c r="F1653" s="9"/>
      <c r="G1653" s="1"/>
      <c r="H1653" s="1"/>
    </row>
    <row r="1654" spans="2:8" x14ac:dyDescent="0.3">
      <c r="B1654" s="1"/>
      <c r="C1654" s="1"/>
      <c r="D1654" s="1"/>
      <c r="E1654" s="1"/>
      <c r="F1654" s="9"/>
      <c r="G1654" s="1"/>
      <c r="H1654" s="1"/>
    </row>
    <row r="1655" spans="2:8" x14ac:dyDescent="0.3">
      <c r="B1655" s="1"/>
      <c r="C1655" s="1"/>
      <c r="D1655" s="1"/>
      <c r="E1655" s="1"/>
      <c r="F1655" s="9"/>
      <c r="G1655" s="1"/>
      <c r="H1655" s="1"/>
    </row>
    <row r="1656" spans="2:8" x14ac:dyDescent="0.3">
      <c r="B1656" s="1"/>
      <c r="C1656" s="1"/>
      <c r="D1656" s="1"/>
      <c r="E1656" s="1"/>
      <c r="F1656" s="9"/>
      <c r="G1656" s="1"/>
      <c r="H1656" s="1"/>
    </row>
    <row r="1657" spans="2:8" x14ac:dyDescent="0.3">
      <c r="B1657" s="1"/>
      <c r="C1657" s="1"/>
      <c r="D1657" s="1"/>
      <c r="E1657" s="1"/>
      <c r="F1657" s="9"/>
      <c r="G1657" s="1"/>
      <c r="H1657" s="1"/>
    </row>
    <row r="1658" spans="2:8" x14ac:dyDescent="0.3">
      <c r="B1658" s="1"/>
      <c r="C1658" s="1"/>
      <c r="D1658" s="1"/>
      <c r="E1658" s="1"/>
      <c r="F1658" s="9"/>
      <c r="G1658" s="1"/>
      <c r="H1658" s="1"/>
    </row>
    <row r="1659" spans="2:8" x14ac:dyDescent="0.3">
      <c r="B1659" s="1"/>
      <c r="C1659" s="1"/>
      <c r="D1659" s="1"/>
      <c r="E1659" s="1"/>
      <c r="F1659" s="9"/>
      <c r="G1659" s="1"/>
      <c r="H1659" s="1"/>
    </row>
    <row r="1660" spans="2:8" x14ac:dyDescent="0.3">
      <c r="B1660" s="1"/>
      <c r="C1660" s="1"/>
      <c r="D1660" s="1"/>
      <c r="E1660" s="1"/>
      <c r="F1660" s="9"/>
      <c r="G1660" s="1"/>
      <c r="H1660" s="1"/>
    </row>
    <row r="1661" spans="2:8" x14ac:dyDescent="0.3">
      <c r="B1661" s="1"/>
      <c r="C1661" s="1"/>
      <c r="D1661" s="1"/>
      <c r="E1661" s="1"/>
      <c r="F1661" s="9"/>
      <c r="G1661" s="1"/>
      <c r="H1661" s="1"/>
    </row>
    <row r="1662" spans="2:8" x14ac:dyDescent="0.3">
      <c r="B1662" s="1"/>
      <c r="C1662" s="1"/>
      <c r="D1662" s="1"/>
      <c r="E1662" s="1"/>
      <c r="F1662" s="9"/>
      <c r="G1662" s="1"/>
      <c r="H1662" s="1"/>
    </row>
    <row r="1663" spans="2:8" x14ac:dyDescent="0.3">
      <c r="B1663" s="1"/>
      <c r="C1663" s="1"/>
      <c r="D1663" s="1"/>
      <c r="E1663" s="1"/>
      <c r="F1663" s="9"/>
      <c r="G1663" s="1"/>
      <c r="H1663" s="1"/>
    </row>
    <row r="1664" spans="2:8" x14ac:dyDescent="0.3">
      <c r="B1664" s="1"/>
      <c r="C1664" s="1"/>
      <c r="D1664" s="1"/>
      <c r="E1664" s="1"/>
      <c r="F1664" s="9"/>
      <c r="G1664" s="1"/>
      <c r="H1664" s="1"/>
    </row>
    <row r="1665" spans="2:8" x14ac:dyDescent="0.3">
      <c r="B1665" s="1"/>
      <c r="C1665" s="1"/>
      <c r="D1665" s="1"/>
      <c r="E1665" s="1"/>
      <c r="F1665" s="9"/>
      <c r="G1665" s="1"/>
      <c r="H1665" s="1"/>
    </row>
    <row r="1666" spans="2:8" x14ac:dyDescent="0.3">
      <c r="B1666" s="1"/>
      <c r="C1666" s="1"/>
      <c r="D1666" s="1"/>
      <c r="E1666" s="1"/>
      <c r="F1666" s="9"/>
      <c r="G1666" s="1"/>
      <c r="H1666" s="1"/>
    </row>
    <row r="1667" spans="2:8" x14ac:dyDescent="0.3">
      <c r="B1667" s="1"/>
      <c r="C1667" s="1"/>
      <c r="D1667" s="1"/>
      <c r="E1667" s="1"/>
      <c r="F1667" s="9"/>
      <c r="G1667" s="1"/>
      <c r="H1667" s="1"/>
    </row>
    <row r="1668" spans="2:8" x14ac:dyDescent="0.3">
      <c r="B1668" s="1"/>
      <c r="C1668" s="1"/>
      <c r="D1668" s="1"/>
      <c r="E1668" s="1"/>
      <c r="F1668" s="9"/>
      <c r="G1668" s="1"/>
      <c r="H1668" s="1"/>
    </row>
    <row r="1669" spans="2:8" x14ac:dyDescent="0.3">
      <c r="B1669" s="1"/>
      <c r="C1669" s="1"/>
      <c r="D1669" s="1"/>
      <c r="E1669" s="1"/>
      <c r="F1669" s="9"/>
      <c r="G1669" s="1"/>
      <c r="H1669" s="1"/>
    </row>
    <row r="1670" spans="2:8" x14ac:dyDescent="0.3">
      <c r="B1670" s="1"/>
      <c r="C1670" s="1"/>
      <c r="D1670" s="1"/>
      <c r="E1670" s="1"/>
      <c r="F1670" s="9"/>
      <c r="G1670" s="1"/>
      <c r="H1670" s="1"/>
    </row>
    <row r="1671" spans="2:8" x14ac:dyDescent="0.3">
      <c r="B1671" s="1"/>
      <c r="C1671" s="1"/>
      <c r="D1671" s="1"/>
      <c r="E1671" s="1"/>
      <c r="F1671" s="9"/>
      <c r="G1671" s="1"/>
      <c r="H1671" s="1"/>
    </row>
    <row r="1672" spans="2:8" x14ac:dyDescent="0.3">
      <c r="B1672" s="1"/>
      <c r="C1672" s="1"/>
      <c r="D1672" s="1"/>
      <c r="E1672" s="1"/>
      <c r="F1672" s="9"/>
      <c r="G1672" s="1"/>
      <c r="H1672" s="1"/>
    </row>
    <row r="1673" spans="2:8" x14ac:dyDescent="0.3">
      <c r="B1673" s="1"/>
      <c r="C1673" s="1"/>
      <c r="D1673" s="1"/>
      <c r="E1673" s="1"/>
      <c r="F1673" s="9"/>
      <c r="G1673" s="1"/>
      <c r="H1673" s="1"/>
    </row>
    <row r="1674" spans="2:8" x14ac:dyDescent="0.3">
      <c r="B1674" s="1"/>
      <c r="C1674" s="1"/>
      <c r="D1674" s="1"/>
      <c r="E1674" s="1"/>
      <c r="F1674" s="9"/>
      <c r="G1674" s="1"/>
      <c r="H1674" s="1"/>
    </row>
    <row r="1675" spans="2:8" x14ac:dyDescent="0.3">
      <c r="B1675" s="1"/>
      <c r="C1675" s="1"/>
      <c r="D1675" s="1"/>
      <c r="E1675" s="1"/>
      <c r="F1675" s="9"/>
      <c r="G1675" s="1"/>
      <c r="H1675" s="1"/>
    </row>
    <row r="1676" spans="2:8" x14ac:dyDescent="0.3">
      <c r="B1676" s="1"/>
      <c r="C1676" s="1"/>
      <c r="D1676" s="1"/>
      <c r="E1676" s="1"/>
      <c r="F1676" s="9"/>
      <c r="G1676" s="1"/>
      <c r="H1676" s="1"/>
    </row>
    <row r="1677" spans="2:8" x14ac:dyDescent="0.3">
      <c r="B1677" s="1"/>
      <c r="C1677" s="1"/>
      <c r="D1677" s="1"/>
      <c r="E1677" s="1"/>
      <c r="F1677" s="9"/>
      <c r="G1677" s="1"/>
      <c r="H1677" s="1"/>
    </row>
    <row r="1678" spans="2:8" x14ac:dyDescent="0.3">
      <c r="B1678" s="1"/>
      <c r="C1678" s="1"/>
      <c r="D1678" s="1"/>
      <c r="E1678" s="1"/>
      <c r="F1678" s="9"/>
      <c r="G1678" s="1"/>
      <c r="H1678" s="1"/>
    </row>
    <row r="1679" spans="2:8" x14ac:dyDescent="0.3">
      <c r="B1679" s="1"/>
      <c r="C1679" s="1"/>
      <c r="D1679" s="1"/>
      <c r="E1679" s="1"/>
      <c r="F1679" s="9"/>
      <c r="G1679" s="1"/>
      <c r="H1679" s="1"/>
    </row>
    <row r="1680" spans="2:8" x14ac:dyDescent="0.3">
      <c r="B1680" s="1"/>
      <c r="C1680" s="1"/>
      <c r="D1680" s="1"/>
      <c r="E1680" s="1"/>
      <c r="F1680" s="9"/>
      <c r="G1680" s="1"/>
      <c r="H1680" s="1"/>
    </row>
    <row r="1681" spans="2:8" x14ac:dyDescent="0.3">
      <c r="B1681" s="1"/>
      <c r="C1681" s="1"/>
      <c r="D1681" s="1"/>
      <c r="E1681" s="1"/>
      <c r="F1681" s="9"/>
      <c r="G1681" s="1"/>
      <c r="H1681" s="1"/>
    </row>
    <row r="1682" spans="2:8" x14ac:dyDescent="0.3">
      <c r="B1682" s="1"/>
      <c r="C1682" s="1"/>
      <c r="D1682" s="1"/>
      <c r="E1682" s="1"/>
      <c r="F1682" s="9"/>
      <c r="G1682" s="1"/>
      <c r="H1682" s="1"/>
    </row>
    <row r="1683" spans="2:8" x14ac:dyDescent="0.3">
      <c r="B1683" s="1"/>
      <c r="C1683" s="1"/>
      <c r="D1683" s="1"/>
      <c r="E1683" s="1"/>
      <c r="F1683" s="9"/>
      <c r="G1683" s="1"/>
      <c r="H1683" s="1"/>
    </row>
    <row r="1684" spans="2:8" x14ac:dyDescent="0.3">
      <c r="B1684" s="1"/>
      <c r="C1684" s="1"/>
      <c r="D1684" s="1"/>
      <c r="E1684" s="1"/>
      <c r="F1684" s="9"/>
      <c r="G1684" s="1"/>
      <c r="H1684" s="1"/>
    </row>
    <row r="1685" spans="2:8" x14ac:dyDescent="0.3">
      <c r="B1685" s="1"/>
      <c r="C1685" s="1"/>
      <c r="D1685" s="1"/>
      <c r="E1685" s="1"/>
      <c r="F1685" s="9"/>
      <c r="G1685" s="1"/>
      <c r="H1685" s="1"/>
    </row>
    <row r="1686" spans="2:8" x14ac:dyDescent="0.3">
      <c r="B1686" s="1"/>
      <c r="C1686" s="1"/>
      <c r="D1686" s="1"/>
      <c r="E1686" s="1"/>
      <c r="F1686" s="9"/>
      <c r="G1686" s="1"/>
      <c r="H1686" s="1"/>
    </row>
    <row r="1687" spans="2:8" x14ac:dyDescent="0.3">
      <c r="B1687" s="1"/>
      <c r="C1687" s="1"/>
      <c r="D1687" s="1"/>
      <c r="E1687" s="1"/>
      <c r="F1687" s="9"/>
      <c r="G1687" s="1"/>
      <c r="H1687" s="1"/>
    </row>
    <row r="1688" spans="2:8" x14ac:dyDescent="0.3">
      <c r="B1688" s="1"/>
      <c r="C1688" s="1"/>
      <c r="D1688" s="1"/>
      <c r="E1688" s="1"/>
      <c r="F1688" s="9"/>
      <c r="G1688" s="1"/>
      <c r="H1688" s="1"/>
    </row>
    <row r="1689" spans="2:8" x14ac:dyDescent="0.3">
      <c r="B1689" s="1"/>
      <c r="C1689" s="1"/>
      <c r="D1689" s="1"/>
      <c r="E1689" s="1"/>
      <c r="F1689" s="9"/>
      <c r="G1689" s="1"/>
      <c r="H1689" s="1"/>
    </row>
    <row r="1690" spans="2:8" x14ac:dyDescent="0.3">
      <c r="B1690" s="1"/>
      <c r="C1690" s="1"/>
      <c r="D1690" s="1"/>
      <c r="E1690" s="1"/>
      <c r="F1690" s="9"/>
      <c r="G1690" s="1"/>
      <c r="H1690" s="1"/>
    </row>
    <row r="1691" spans="2:8" x14ac:dyDescent="0.3">
      <c r="B1691" s="1"/>
      <c r="C1691" s="1"/>
      <c r="D1691" s="1"/>
      <c r="E1691" s="1"/>
      <c r="F1691" s="9"/>
      <c r="G1691" s="1"/>
      <c r="H1691" s="1"/>
    </row>
    <row r="1692" spans="2:8" x14ac:dyDescent="0.3">
      <c r="B1692" s="1"/>
      <c r="C1692" s="1"/>
      <c r="D1692" s="1"/>
      <c r="E1692" s="1"/>
      <c r="F1692" s="9"/>
      <c r="G1692" s="1"/>
      <c r="H1692" s="1"/>
    </row>
    <row r="1693" spans="2:8" x14ac:dyDescent="0.3">
      <c r="B1693" s="1"/>
      <c r="C1693" s="1"/>
      <c r="D1693" s="1"/>
      <c r="E1693" s="1"/>
      <c r="F1693" s="9"/>
      <c r="G1693" s="1"/>
      <c r="H1693" s="1"/>
    </row>
    <row r="1694" spans="2:8" x14ac:dyDescent="0.3">
      <c r="B1694" s="1"/>
      <c r="C1694" s="1"/>
      <c r="D1694" s="1"/>
      <c r="E1694" s="1"/>
      <c r="F1694" s="9"/>
      <c r="G1694" s="1"/>
      <c r="H1694" s="1"/>
    </row>
    <row r="1695" spans="2:8" x14ac:dyDescent="0.3">
      <c r="B1695" s="1"/>
      <c r="C1695" s="1"/>
      <c r="D1695" s="1"/>
      <c r="E1695" s="1"/>
      <c r="F1695" s="9"/>
      <c r="G1695" s="1"/>
      <c r="H1695" s="1"/>
    </row>
    <row r="1696" spans="2:8" x14ac:dyDescent="0.3">
      <c r="B1696" s="1"/>
      <c r="C1696" s="1"/>
      <c r="D1696" s="1"/>
      <c r="E1696" s="1"/>
      <c r="F1696" s="9"/>
      <c r="G1696" s="1"/>
      <c r="H1696" s="1"/>
    </row>
    <row r="1697" spans="2:8" x14ac:dyDescent="0.3">
      <c r="B1697" s="1"/>
      <c r="C1697" s="1"/>
      <c r="D1697" s="1"/>
      <c r="E1697" s="1"/>
      <c r="F1697" s="9"/>
      <c r="G1697" s="1"/>
      <c r="H1697" s="1"/>
    </row>
    <row r="1698" spans="2:8" x14ac:dyDescent="0.3">
      <c r="B1698" s="1"/>
      <c r="C1698" s="1"/>
      <c r="D1698" s="1"/>
      <c r="E1698" s="1"/>
      <c r="F1698" s="9"/>
      <c r="G1698" s="1"/>
      <c r="H1698" s="1"/>
    </row>
    <row r="1699" spans="2:8" x14ac:dyDescent="0.3">
      <c r="B1699" s="1"/>
      <c r="C1699" s="1"/>
      <c r="D1699" s="1"/>
      <c r="E1699" s="1"/>
      <c r="F1699" s="9"/>
      <c r="G1699" s="1"/>
      <c r="H1699" s="1"/>
    </row>
    <row r="1700" spans="2:8" x14ac:dyDescent="0.3">
      <c r="B1700" s="1"/>
      <c r="C1700" s="1"/>
      <c r="D1700" s="1"/>
      <c r="E1700" s="1"/>
      <c r="F1700" s="9"/>
      <c r="G1700" s="1"/>
      <c r="H1700" s="1"/>
    </row>
    <row r="1701" spans="2:8" x14ac:dyDescent="0.3">
      <c r="B1701" s="1"/>
      <c r="C1701" s="1"/>
      <c r="D1701" s="1"/>
      <c r="E1701" s="1"/>
      <c r="F1701" s="9"/>
      <c r="G1701" s="1"/>
      <c r="H1701" s="1"/>
    </row>
    <row r="1702" spans="2:8" x14ac:dyDescent="0.3">
      <c r="B1702" s="1"/>
      <c r="C1702" s="1"/>
      <c r="D1702" s="1"/>
      <c r="E1702" s="1"/>
      <c r="F1702" s="9"/>
      <c r="G1702" s="1"/>
      <c r="H1702" s="1"/>
    </row>
    <row r="1703" spans="2:8" x14ac:dyDescent="0.3">
      <c r="B1703" s="1"/>
      <c r="C1703" s="1"/>
      <c r="D1703" s="1"/>
      <c r="E1703" s="1"/>
      <c r="F1703" s="9"/>
      <c r="G1703" s="1"/>
      <c r="H1703" s="1"/>
    </row>
    <row r="1704" spans="2:8" x14ac:dyDescent="0.3">
      <c r="B1704" s="1"/>
      <c r="C1704" s="1"/>
      <c r="D1704" s="1"/>
      <c r="E1704" s="1"/>
      <c r="F1704" s="9"/>
      <c r="G1704" s="1"/>
      <c r="H1704" s="1"/>
    </row>
    <row r="1705" spans="2:8" x14ac:dyDescent="0.3">
      <c r="B1705" s="1"/>
      <c r="C1705" s="1"/>
      <c r="D1705" s="1"/>
      <c r="E1705" s="1"/>
      <c r="F1705" s="9"/>
      <c r="G1705" s="1"/>
      <c r="H1705" s="1"/>
    </row>
    <row r="1706" spans="2:8" x14ac:dyDescent="0.3">
      <c r="B1706" s="1"/>
      <c r="C1706" s="1"/>
      <c r="D1706" s="1"/>
      <c r="E1706" s="1"/>
      <c r="F1706" s="9"/>
      <c r="G1706" s="1"/>
      <c r="H1706" s="1"/>
    </row>
    <row r="1707" spans="2:8" x14ac:dyDescent="0.3">
      <c r="B1707" s="1"/>
      <c r="C1707" s="1"/>
      <c r="D1707" s="1"/>
      <c r="E1707" s="1"/>
      <c r="F1707" s="9"/>
      <c r="G1707" s="1"/>
      <c r="H1707" s="1"/>
    </row>
    <row r="1708" spans="2:8" x14ac:dyDescent="0.3">
      <c r="B1708" s="1"/>
      <c r="C1708" s="1"/>
      <c r="D1708" s="1"/>
      <c r="E1708" s="1"/>
      <c r="F1708" s="9"/>
      <c r="G1708" s="1"/>
      <c r="H1708" s="1"/>
    </row>
    <row r="1709" spans="2:8" x14ac:dyDescent="0.3">
      <c r="B1709" s="1"/>
      <c r="C1709" s="1"/>
      <c r="D1709" s="1"/>
      <c r="E1709" s="1"/>
      <c r="F1709" s="9"/>
      <c r="G1709" s="1"/>
      <c r="H1709" s="1"/>
    </row>
    <row r="1710" spans="2:8" x14ac:dyDescent="0.3">
      <c r="B1710" s="1"/>
      <c r="C1710" s="1"/>
      <c r="D1710" s="1"/>
      <c r="E1710" s="1"/>
      <c r="F1710" s="9"/>
      <c r="G1710" s="1"/>
      <c r="H1710" s="1"/>
    </row>
    <row r="1711" spans="2:8" x14ac:dyDescent="0.3">
      <c r="B1711" s="1"/>
      <c r="C1711" s="1"/>
      <c r="D1711" s="1"/>
      <c r="E1711" s="1"/>
      <c r="F1711" s="9"/>
      <c r="G1711" s="1"/>
      <c r="H1711" s="1"/>
    </row>
    <row r="1712" spans="2:8" x14ac:dyDescent="0.3">
      <c r="B1712" s="1"/>
      <c r="C1712" s="1"/>
      <c r="D1712" s="1"/>
      <c r="E1712" s="1"/>
      <c r="F1712" s="9"/>
      <c r="G1712" s="1"/>
      <c r="H1712" s="1"/>
    </row>
    <row r="1713" spans="2:8" x14ac:dyDescent="0.3">
      <c r="B1713" s="1"/>
      <c r="C1713" s="1"/>
      <c r="D1713" s="1"/>
      <c r="E1713" s="1"/>
      <c r="F1713" s="9"/>
      <c r="G1713" s="1"/>
      <c r="H1713" s="1"/>
    </row>
    <row r="1714" spans="2:8" x14ac:dyDescent="0.3">
      <c r="B1714" s="1"/>
      <c r="C1714" s="1"/>
      <c r="D1714" s="1"/>
      <c r="E1714" s="1"/>
      <c r="F1714" s="9"/>
      <c r="G1714" s="1"/>
      <c r="H1714" s="1"/>
    </row>
    <row r="1715" spans="2:8" x14ac:dyDescent="0.3">
      <c r="B1715" s="1"/>
      <c r="C1715" s="1"/>
      <c r="D1715" s="1"/>
      <c r="E1715" s="1"/>
      <c r="F1715" s="9"/>
      <c r="G1715" s="1"/>
      <c r="H1715" s="1"/>
    </row>
    <row r="1716" spans="2:8" x14ac:dyDescent="0.3">
      <c r="B1716" s="1"/>
      <c r="C1716" s="1"/>
      <c r="D1716" s="1"/>
      <c r="E1716" s="1"/>
      <c r="F1716" s="9"/>
      <c r="G1716" s="1"/>
      <c r="H1716" s="1"/>
    </row>
    <row r="1717" spans="2:8" x14ac:dyDescent="0.3">
      <c r="B1717" s="1"/>
      <c r="C1717" s="1"/>
      <c r="D1717" s="1"/>
      <c r="E1717" s="1"/>
      <c r="F1717" s="9"/>
      <c r="G1717" s="1"/>
      <c r="H1717" s="1"/>
    </row>
    <row r="1718" spans="2:8" x14ac:dyDescent="0.3">
      <c r="B1718" s="1"/>
      <c r="C1718" s="1"/>
      <c r="D1718" s="1"/>
      <c r="E1718" s="1"/>
      <c r="F1718" s="9"/>
      <c r="G1718" s="1"/>
      <c r="H1718" s="1"/>
    </row>
    <row r="1719" spans="2:8" x14ac:dyDescent="0.3">
      <c r="B1719" s="1"/>
      <c r="C1719" s="1"/>
      <c r="D1719" s="1"/>
      <c r="E1719" s="1"/>
      <c r="F1719" s="9"/>
      <c r="G1719" s="1"/>
      <c r="H1719" s="1"/>
    </row>
    <row r="1720" spans="2:8" x14ac:dyDescent="0.3">
      <c r="B1720" s="1"/>
      <c r="C1720" s="1"/>
      <c r="D1720" s="1"/>
      <c r="E1720" s="1"/>
      <c r="F1720" s="9"/>
      <c r="G1720" s="1"/>
      <c r="H1720" s="1"/>
    </row>
    <row r="1721" spans="2:8" x14ac:dyDescent="0.3">
      <c r="B1721" s="1"/>
      <c r="C1721" s="1"/>
      <c r="D1721" s="1"/>
      <c r="E1721" s="1"/>
      <c r="F1721" s="9"/>
      <c r="G1721" s="1"/>
      <c r="H1721" s="1"/>
    </row>
    <row r="1722" spans="2:8" x14ac:dyDescent="0.3">
      <c r="B1722" s="1"/>
      <c r="C1722" s="1"/>
      <c r="D1722" s="1"/>
      <c r="E1722" s="1"/>
      <c r="F1722" s="9"/>
      <c r="G1722" s="1"/>
      <c r="H1722" s="1"/>
    </row>
    <row r="1723" spans="2:8" x14ac:dyDescent="0.3">
      <c r="B1723" s="1"/>
      <c r="C1723" s="1"/>
      <c r="D1723" s="1"/>
      <c r="E1723" s="1"/>
      <c r="F1723" s="9"/>
      <c r="G1723" s="1"/>
      <c r="H1723" s="1"/>
    </row>
    <row r="1724" spans="2:8" x14ac:dyDescent="0.3">
      <c r="B1724" s="1"/>
      <c r="C1724" s="1"/>
      <c r="D1724" s="1"/>
      <c r="E1724" s="1"/>
      <c r="F1724" s="9"/>
      <c r="G1724" s="1"/>
      <c r="H1724" s="1"/>
    </row>
    <row r="1725" spans="2:8" x14ac:dyDescent="0.3">
      <c r="B1725" s="1"/>
      <c r="C1725" s="1"/>
      <c r="D1725" s="1"/>
      <c r="E1725" s="1"/>
      <c r="F1725" s="9"/>
      <c r="G1725" s="1"/>
      <c r="H1725" s="1"/>
    </row>
    <row r="1726" spans="2:8" x14ac:dyDescent="0.3">
      <c r="B1726" s="1"/>
      <c r="C1726" s="1"/>
      <c r="D1726" s="1"/>
      <c r="E1726" s="1"/>
      <c r="F1726" s="9"/>
      <c r="G1726" s="1"/>
      <c r="H1726" s="1"/>
    </row>
    <row r="1727" spans="2:8" x14ac:dyDescent="0.3">
      <c r="B1727" s="1"/>
      <c r="C1727" s="1"/>
      <c r="D1727" s="1"/>
      <c r="E1727" s="1"/>
      <c r="F1727" s="9"/>
      <c r="G1727" s="1"/>
      <c r="H1727" s="1"/>
    </row>
    <row r="1728" spans="2:8" x14ac:dyDescent="0.3">
      <c r="B1728" s="1"/>
      <c r="C1728" s="1"/>
      <c r="D1728" s="1"/>
      <c r="E1728" s="1"/>
      <c r="F1728" s="9"/>
      <c r="G1728" s="1"/>
      <c r="H1728" s="1"/>
    </row>
    <row r="1729" spans="2:8" x14ac:dyDescent="0.3">
      <c r="B1729" s="1"/>
      <c r="C1729" s="1"/>
      <c r="D1729" s="1"/>
      <c r="E1729" s="1"/>
      <c r="F1729" s="9"/>
      <c r="G1729" s="1"/>
      <c r="H1729" s="1"/>
    </row>
    <row r="1730" spans="2:8" x14ac:dyDescent="0.3">
      <c r="B1730" s="1"/>
      <c r="C1730" s="1"/>
      <c r="D1730" s="1"/>
      <c r="E1730" s="1"/>
      <c r="F1730" s="9"/>
      <c r="G1730" s="1"/>
      <c r="H1730" s="1"/>
    </row>
    <row r="1731" spans="2:8" x14ac:dyDescent="0.3">
      <c r="B1731" s="1"/>
      <c r="C1731" s="1"/>
      <c r="D1731" s="1"/>
      <c r="E1731" s="1"/>
      <c r="F1731" s="9"/>
      <c r="G1731" s="1"/>
      <c r="H1731" s="1"/>
    </row>
    <row r="1732" spans="2:8" x14ac:dyDescent="0.3">
      <c r="B1732" s="1"/>
      <c r="C1732" s="1"/>
      <c r="D1732" s="1"/>
      <c r="E1732" s="1"/>
      <c r="F1732" s="9"/>
      <c r="G1732" s="1"/>
      <c r="H1732" s="1"/>
    </row>
    <row r="1733" spans="2:8" x14ac:dyDescent="0.3">
      <c r="B1733" s="1"/>
      <c r="C1733" s="1"/>
      <c r="D1733" s="1"/>
      <c r="E1733" s="1"/>
      <c r="F1733" s="9"/>
      <c r="G1733" s="1"/>
      <c r="H1733" s="1"/>
    </row>
    <row r="1734" spans="2:8" x14ac:dyDescent="0.3">
      <c r="B1734" s="1"/>
      <c r="C1734" s="1"/>
      <c r="D1734" s="1"/>
      <c r="E1734" s="1"/>
      <c r="F1734" s="9"/>
      <c r="G1734" s="1"/>
      <c r="H1734" s="1"/>
    </row>
    <row r="1735" spans="2:8" x14ac:dyDescent="0.3">
      <c r="B1735" s="1"/>
      <c r="C1735" s="1"/>
      <c r="D1735" s="1"/>
      <c r="E1735" s="1"/>
      <c r="F1735" s="9"/>
      <c r="G1735" s="1"/>
      <c r="H1735" s="1"/>
    </row>
    <row r="1736" spans="2:8" x14ac:dyDescent="0.3">
      <c r="B1736" s="1"/>
      <c r="C1736" s="1"/>
      <c r="D1736" s="1"/>
      <c r="E1736" s="1"/>
      <c r="F1736" s="9"/>
      <c r="G1736" s="1"/>
      <c r="H1736" s="1"/>
    </row>
    <row r="1737" spans="2:8" x14ac:dyDescent="0.3">
      <c r="B1737" s="1"/>
      <c r="C1737" s="1"/>
      <c r="D1737" s="1"/>
      <c r="E1737" s="1"/>
      <c r="F1737" s="9"/>
      <c r="G1737" s="1"/>
      <c r="H1737" s="1"/>
    </row>
    <row r="1738" spans="2:8" x14ac:dyDescent="0.3">
      <c r="B1738" s="1"/>
      <c r="C1738" s="1"/>
      <c r="D1738" s="1"/>
      <c r="E1738" s="1"/>
      <c r="F1738" s="9"/>
      <c r="G1738" s="1"/>
      <c r="H1738" s="1"/>
    </row>
    <row r="1739" spans="2:8" x14ac:dyDescent="0.3">
      <c r="B1739" s="1"/>
      <c r="C1739" s="1"/>
      <c r="D1739" s="1"/>
      <c r="E1739" s="1"/>
      <c r="F1739" s="9"/>
      <c r="G1739" s="1"/>
      <c r="H1739" s="1"/>
    </row>
    <row r="1740" spans="2:8" x14ac:dyDescent="0.3">
      <c r="B1740" s="1"/>
      <c r="C1740" s="1"/>
      <c r="D1740" s="1"/>
      <c r="E1740" s="1"/>
      <c r="F1740" s="9"/>
      <c r="G1740" s="1"/>
      <c r="H1740" s="1"/>
    </row>
    <row r="1741" spans="2:8" x14ac:dyDescent="0.3">
      <c r="B1741" s="1"/>
      <c r="C1741" s="1"/>
      <c r="D1741" s="1"/>
      <c r="E1741" s="1"/>
      <c r="F1741" s="9"/>
      <c r="G1741" s="1"/>
      <c r="H1741" s="1"/>
    </row>
    <row r="1742" spans="2:8" x14ac:dyDescent="0.3">
      <c r="B1742" s="1"/>
      <c r="C1742" s="1"/>
      <c r="D1742" s="1"/>
      <c r="E1742" s="1"/>
      <c r="F1742" s="9"/>
      <c r="G1742" s="1"/>
      <c r="H1742" s="1"/>
    </row>
    <row r="1743" spans="2:8" x14ac:dyDescent="0.3">
      <c r="B1743" s="1"/>
      <c r="C1743" s="1"/>
      <c r="D1743" s="1"/>
      <c r="E1743" s="1"/>
      <c r="F1743" s="9"/>
      <c r="G1743" s="1"/>
      <c r="H1743" s="1"/>
    </row>
    <row r="1744" spans="2:8" x14ac:dyDescent="0.3">
      <c r="B1744" s="1"/>
      <c r="C1744" s="1"/>
      <c r="D1744" s="1"/>
      <c r="E1744" s="1"/>
      <c r="F1744" s="9"/>
      <c r="G1744" s="1"/>
      <c r="H1744" s="1"/>
    </row>
    <row r="1745" spans="2:8" x14ac:dyDescent="0.3">
      <c r="B1745" s="1"/>
      <c r="C1745" s="1"/>
      <c r="D1745" s="1"/>
      <c r="E1745" s="1"/>
      <c r="F1745" s="9"/>
      <c r="G1745" s="1"/>
      <c r="H1745" s="1"/>
    </row>
    <row r="1746" spans="2:8" x14ac:dyDescent="0.3">
      <c r="B1746" s="1"/>
      <c r="C1746" s="1"/>
      <c r="D1746" s="1"/>
      <c r="E1746" s="1"/>
      <c r="F1746" s="9"/>
      <c r="G1746" s="1"/>
      <c r="H1746" s="1"/>
    </row>
    <row r="1747" spans="2:8" x14ac:dyDescent="0.3">
      <c r="B1747" s="1"/>
      <c r="C1747" s="1"/>
      <c r="D1747" s="1"/>
      <c r="E1747" s="1"/>
      <c r="F1747" s="9"/>
      <c r="G1747" s="1"/>
      <c r="H1747" s="1"/>
    </row>
    <row r="1748" spans="2:8" x14ac:dyDescent="0.3">
      <c r="B1748" s="1"/>
      <c r="C1748" s="1"/>
      <c r="D1748" s="1"/>
      <c r="E1748" s="1"/>
      <c r="F1748" s="9"/>
      <c r="G1748" s="1"/>
      <c r="H1748" s="1"/>
    </row>
    <row r="1749" spans="2:8" x14ac:dyDescent="0.3">
      <c r="B1749" s="1"/>
      <c r="C1749" s="1"/>
      <c r="D1749" s="1"/>
      <c r="E1749" s="1"/>
      <c r="F1749" s="9"/>
      <c r="G1749" s="1"/>
      <c r="H1749" s="1"/>
    </row>
    <row r="1750" spans="2:8" x14ac:dyDescent="0.3">
      <c r="B1750" s="1"/>
      <c r="C1750" s="1"/>
      <c r="D1750" s="1"/>
      <c r="E1750" s="1"/>
      <c r="F1750" s="9"/>
      <c r="G1750" s="1"/>
      <c r="H1750" s="1"/>
    </row>
    <row r="1751" spans="2:8" x14ac:dyDescent="0.3">
      <c r="B1751" s="1"/>
      <c r="C1751" s="1"/>
      <c r="D1751" s="1"/>
      <c r="E1751" s="1"/>
      <c r="F1751" s="9"/>
      <c r="G1751" s="1"/>
      <c r="H1751" s="1"/>
    </row>
    <row r="1752" spans="2:8" x14ac:dyDescent="0.3">
      <c r="B1752" s="1"/>
      <c r="C1752" s="1"/>
      <c r="D1752" s="1"/>
      <c r="E1752" s="1"/>
      <c r="F1752" s="9"/>
      <c r="G1752" s="1"/>
      <c r="H1752" s="1"/>
    </row>
    <row r="1753" spans="2:8" x14ac:dyDescent="0.3">
      <c r="B1753" s="1"/>
      <c r="C1753" s="1"/>
      <c r="D1753" s="1"/>
      <c r="E1753" s="1"/>
      <c r="F1753" s="9"/>
      <c r="G1753" s="1"/>
      <c r="H1753" s="1"/>
    </row>
    <row r="1754" spans="2:8" x14ac:dyDescent="0.3">
      <c r="B1754" s="1"/>
      <c r="C1754" s="1"/>
      <c r="D1754" s="1"/>
      <c r="E1754" s="1"/>
      <c r="F1754" s="9"/>
      <c r="G1754" s="1"/>
      <c r="H1754" s="1"/>
    </row>
    <row r="1755" spans="2:8" x14ac:dyDescent="0.3">
      <c r="B1755" s="1"/>
      <c r="C1755" s="1"/>
      <c r="D1755" s="1"/>
      <c r="E1755" s="1"/>
      <c r="F1755" s="9"/>
      <c r="G1755" s="1"/>
      <c r="H1755" s="1"/>
    </row>
    <row r="1756" spans="2:8" x14ac:dyDescent="0.3">
      <c r="B1756" s="1"/>
      <c r="C1756" s="1"/>
      <c r="D1756" s="1"/>
      <c r="E1756" s="1"/>
      <c r="F1756" s="9"/>
      <c r="G1756" s="1"/>
      <c r="H1756" s="1"/>
    </row>
    <row r="1757" spans="2:8" x14ac:dyDescent="0.3">
      <c r="B1757" s="1"/>
      <c r="C1757" s="1"/>
      <c r="D1757" s="1"/>
      <c r="E1757" s="1"/>
      <c r="F1757" s="9"/>
      <c r="G1757" s="1"/>
      <c r="H1757" s="1"/>
    </row>
    <row r="1758" spans="2:8" x14ac:dyDescent="0.3">
      <c r="B1758" s="1"/>
      <c r="C1758" s="1"/>
      <c r="D1758" s="1"/>
      <c r="E1758" s="1"/>
      <c r="F1758" s="9"/>
      <c r="G1758" s="1"/>
      <c r="H1758" s="1"/>
    </row>
    <row r="1759" spans="2:8" x14ac:dyDescent="0.3">
      <c r="B1759" s="1"/>
      <c r="C1759" s="1"/>
      <c r="D1759" s="1"/>
      <c r="E1759" s="1"/>
      <c r="F1759" s="9"/>
      <c r="G1759" s="1"/>
      <c r="H1759" s="1"/>
    </row>
    <row r="1760" spans="2:8" x14ac:dyDescent="0.3">
      <c r="B1760" s="1"/>
      <c r="C1760" s="1"/>
      <c r="D1760" s="1"/>
      <c r="E1760" s="1"/>
      <c r="F1760" s="9"/>
      <c r="G1760" s="1"/>
      <c r="H1760" s="1"/>
    </row>
    <row r="1761" spans="2:8" x14ac:dyDescent="0.3">
      <c r="B1761" s="1"/>
      <c r="C1761" s="1"/>
      <c r="D1761" s="1"/>
      <c r="E1761" s="1"/>
      <c r="F1761" s="9"/>
      <c r="G1761" s="1"/>
      <c r="H1761" s="1"/>
    </row>
    <row r="1762" spans="2:8" x14ac:dyDescent="0.3">
      <c r="B1762" s="1"/>
      <c r="C1762" s="1"/>
      <c r="D1762" s="1"/>
      <c r="E1762" s="1"/>
      <c r="F1762" s="9"/>
      <c r="G1762" s="1"/>
      <c r="H1762" s="1"/>
    </row>
    <row r="1763" spans="2:8" x14ac:dyDescent="0.3">
      <c r="B1763" s="1"/>
      <c r="C1763" s="1"/>
      <c r="D1763" s="1"/>
      <c r="E1763" s="1"/>
      <c r="F1763" s="9"/>
      <c r="G1763" s="1"/>
      <c r="H1763" s="1"/>
    </row>
    <row r="1764" spans="2:8" x14ac:dyDescent="0.3">
      <c r="B1764" s="1"/>
      <c r="C1764" s="1"/>
      <c r="D1764" s="1"/>
      <c r="E1764" s="1"/>
      <c r="F1764" s="9"/>
      <c r="G1764" s="1"/>
      <c r="H1764" s="1"/>
    </row>
    <row r="1765" spans="2:8" x14ac:dyDescent="0.3">
      <c r="B1765" s="1"/>
      <c r="C1765" s="1"/>
      <c r="D1765" s="1"/>
      <c r="E1765" s="1"/>
      <c r="F1765" s="9"/>
      <c r="G1765" s="1"/>
      <c r="H1765" s="1"/>
    </row>
    <row r="1766" spans="2:8" x14ac:dyDescent="0.3">
      <c r="B1766" s="1"/>
      <c r="C1766" s="1"/>
      <c r="D1766" s="1"/>
      <c r="E1766" s="1"/>
      <c r="F1766" s="9"/>
      <c r="G1766" s="1"/>
      <c r="H1766" s="1"/>
    </row>
    <row r="1767" spans="2:8" x14ac:dyDescent="0.3">
      <c r="B1767" s="1"/>
      <c r="C1767" s="1"/>
      <c r="D1767" s="1"/>
      <c r="E1767" s="1"/>
      <c r="F1767" s="9"/>
      <c r="G1767" s="1"/>
      <c r="H1767" s="1"/>
    </row>
    <row r="1768" spans="2:8" x14ac:dyDescent="0.3">
      <c r="B1768" s="1"/>
      <c r="C1768" s="1"/>
      <c r="D1768" s="1"/>
      <c r="E1768" s="1"/>
      <c r="F1768" s="9"/>
      <c r="G1768" s="1"/>
      <c r="H1768" s="1"/>
    </row>
    <row r="1769" spans="2:8" x14ac:dyDescent="0.3">
      <c r="B1769" s="1"/>
      <c r="C1769" s="1"/>
      <c r="D1769" s="1"/>
      <c r="E1769" s="1"/>
      <c r="F1769" s="9"/>
      <c r="G1769" s="1"/>
      <c r="H1769" s="1"/>
    </row>
    <row r="1770" spans="2:8" x14ac:dyDescent="0.3">
      <c r="B1770" s="1"/>
      <c r="C1770" s="1"/>
      <c r="D1770" s="1"/>
      <c r="E1770" s="1"/>
      <c r="F1770" s="9"/>
      <c r="G1770" s="1"/>
      <c r="H1770" s="1"/>
    </row>
    <row r="1771" spans="2:8" x14ac:dyDescent="0.3">
      <c r="B1771" s="1"/>
      <c r="C1771" s="1"/>
      <c r="D1771" s="1"/>
      <c r="E1771" s="1"/>
      <c r="F1771" s="9"/>
      <c r="G1771" s="1"/>
      <c r="H1771" s="1"/>
    </row>
    <row r="1772" spans="2:8" x14ac:dyDescent="0.3">
      <c r="B1772" s="1"/>
      <c r="C1772" s="1"/>
      <c r="D1772" s="1"/>
      <c r="E1772" s="1"/>
      <c r="F1772" s="9"/>
      <c r="G1772" s="1"/>
      <c r="H1772" s="1"/>
    </row>
    <row r="1773" spans="2:8" x14ac:dyDescent="0.3">
      <c r="B1773" s="1"/>
      <c r="C1773" s="1"/>
      <c r="D1773" s="1"/>
      <c r="E1773" s="1"/>
      <c r="F1773" s="9"/>
      <c r="G1773" s="1"/>
      <c r="H1773" s="1"/>
    </row>
    <row r="1774" spans="2:8" x14ac:dyDescent="0.3">
      <c r="B1774" s="1"/>
      <c r="C1774" s="1"/>
      <c r="D1774" s="1"/>
      <c r="E1774" s="1"/>
      <c r="F1774" s="9"/>
      <c r="G1774" s="1"/>
      <c r="H1774" s="1"/>
    </row>
    <row r="1775" spans="2:8" x14ac:dyDescent="0.3">
      <c r="B1775" s="1"/>
      <c r="C1775" s="1"/>
      <c r="D1775" s="1"/>
      <c r="E1775" s="1"/>
      <c r="F1775" s="9"/>
      <c r="G1775" s="1"/>
      <c r="H1775" s="1"/>
    </row>
    <row r="1776" spans="2:8" x14ac:dyDescent="0.3">
      <c r="B1776" s="1"/>
      <c r="C1776" s="1"/>
      <c r="D1776" s="1"/>
      <c r="E1776" s="1"/>
      <c r="F1776" s="9"/>
      <c r="G1776" s="1"/>
      <c r="H1776" s="1"/>
    </row>
    <row r="1777" spans="2:8" x14ac:dyDescent="0.3">
      <c r="B1777" s="1"/>
      <c r="C1777" s="1"/>
      <c r="D1777" s="1"/>
      <c r="E1777" s="1"/>
      <c r="F1777" s="9"/>
      <c r="G1777" s="1"/>
      <c r="H1777" s="1"/>
    </row>
    <row r="1778" spans="2:8" x14ac:dyDescent="0.3">
      <c r="B1778" s="1"/>
      <c r="C1778" s="1"/>
      <c r="D1778" s="1"/>
      <c r="E1778" s="1"/>
      <c r="F1778" s="9"/>
      <c r="G1778" s="1"/>
      <c r="H1778" s="1"/>
    </row>
    <row r="1779" spans="2:8" x14ac:dyDescent="0.3">
      <c r="B1779" s="1"/>
      <c r="C1779" s="1"/>
      <c r="D1779" s="1"/>
      <c r="E1779" s="1"/>
      <c r="F1779" s="9"/>
      <c r="G1779" s="1"/>
      <c r="H1779" s="1"/>
    </row>
    <row r="1780" spans="2:8" x14ac:dyDescent="0.3">
      <c r="B1780" s="1"/>
      <c r="C1780" s="1"/>
      <c r="D1780" s="1"/>
      <c r="E1780" s="1"/>
      <c r="F1780" s="9"/>
      <c r="G1780" s="1"/>
      <c r="H1780" s="1"/>
    </row>
    <row r="1781" spans="2:8" x14ac:dyDescent="0.3">
      <c r="B1781" s="1"/>
      <c r="C1781" s="1"/>
      <c r="D1781" s="1"/>
      <c r="E1781" s="1"/>
      <c r="F1781" s="9"/>
      <c r="G1781" s="1"/>
      <c r="H1781" s="1"/>
    </row>
    <row r="1782" spans="2:8" x14ac:dyDescent="0.3">
      <c r="B1782" s="1"/>
      <c r="C1782" s="1"/>
      <c r="D1782" s="1"/>
      <c r="E1782" s="1"/>
      <c r="F1782" s="9"/>
      <c r="G1782" s="1"/>
      <c r="H1782" s="1"/>
    </row>
    <row r="1783" spans="2:8" x14ac:dyDescent="0.3">
      <c r="B1783" s="1"/>
      <c r="C1783" s="1"/>
      <c r="D1783" s="1"/>
      <c r="E1783" s="1"/>
      <c r="F1783" s="9"/>
      <c r="G1783" s="1"/>
      <c r="H1783" s="1"/>
    </row>
    <row r="1784" spans="2:8" x14ac:dyDescent="0.3">
      <c r="B1784" s="1"/>
      <c r="C1784" s="1"/>
      <c r="D1784" s="1"/>
      <c r="E1784" s="1"/>
      <c r="F1784" s="9"/>
      <c r="G1784" s="1"/>
      <c r="H1784" s="1"/>
    </row>
    <row r="1785" spans="2:8" x14ac:dyDescent="0.3">
      <c r="B1785" s="1"/>
      <c r="C1785" s="1"/>
      <c r="D1785" s="1"/>
      <c r="E1785" s="1"/>
      <c r="F1785" s="9"/>
      <c r="G1785" s="1"/>
      <c r="H1785" s="1"/>
    </row>
    <row r="1786" spans="2:8" x14ac:dyDescent="0.3">
      <c r="B1786" s="1"/>
      <c r="C1786" s="1"/>
      <c r="D1786" s="1"/>
      <c r="E1786" s="1"/>
      <c r="F1786" s="9"/>
      <c r="G1786" s="1"/>
      <c r="H1786" s="1"/>
    </row>
    <row r="1787" spans="2:8" x14ac:dyDescent="0.3">
      <c r="B1787" s="1"/>
      <c r="C1787" s="1"/>
      <c r="D1787" s="1"/>
      <c r="E1787" s="1"/>
      <c r="F1787" s="9"/>
      <c r="G1787" s="1"/>
      <c r="H1787" s="1"/>
    </row>
    <row r="1788" spans="2:8" x14ac:dyDescent="0.3">
      <c r="B1788" s="1"/>
      <c r="C1788" s="1"/>
      <c r="D1788" s="1"/>
      <c r="E1788" s="1"/>
      <c r="F1788" s="9"/>
      <c r="G1788" s="1"/>
      <c r="H1788" s="1"/>
    </row>
    <row r="1789" spans="2:8" x14ac:dyDescent="0.3">
      <c r="B1789" s="1"/>
      <c r="C1789" s="1"/>
      <c r="D1789" s="1"/>
      <c r="E1789" s="1"/>
      <c r="F1789" s="9"/>
      <c r="G1789" s="1"/>
      <c r="H1789" s="1"/>
    </row>
    <row r="1790" spans="2:8" x14ac:dyDescent="0.3">
      <c r="B1790" s="1"/>
      <c r="C1790" s="1"/>
      <c r="D1790" s="1"/>
      <c r="E1790" s="1"/>
      <c r="F1790" s="9"/>
      <c r="G1790" s="1"/>
      <c r="H1790" s="1"/>
    </row>
    <row r="1791" spans="2:8" x14ac:dyDescent="0.3">
      <c r="B1791" s="1"/>
      <c r="C1791" s="1"/>
      <c r="D1791" s="1"/>
      <c r="E1791" s="1"/>
      <c r="F1791" s="9"/>
      <c r="G1791" s="1"/>
      <c r="H1791" s="1"/>
    </row>
    <row r="1792" spans="2:8" x14ac:dyDescent="0.3">
      <c r="B1792" s="1"/>
      <c r="C1792" s="1"/>
      <c r="D1792" s="1"/>
      <c r="E1792" s="1"/>
      <c r="F1792" s="9"/>
      <c r="G1792" s="1"/>
      <c r="H1792" s="1"/>
    </row>
    <row r="1793" spans="2:8" x14ac:dyDescent="0.3">
      <c r="B1793" s="1"/>
      <c r="C1793" s="1"/>
      <c r="D1793" s="1"/>
      <c r="E1793" s="1"/>
      <c r="F1793" s="9"/>
      <c r="G1793" s="1"/>
      <c r="H1793" s="1"/>
    </row>
    <row r="1794" spans="2:8" x14ac:dyDescent="0.3">
      <c r="B1794" s="1"/>
      <c r="C1794" s="1"/>
      <c r="D1794" s="1"/>
      <c r="E1794" s="1"/>
      <c r="F1794" s="9"/>
      <c r="G1794" s="1"/>
      <c r="H1794" s="1"/>
    </row>
    <row r="1795" spans="2:8" x14ac:dyDescent="0.3">
      <c r="B1795" s="1"/>
      <c r="C1795" s="1"/>
      <c r="D1795" s="1"/>
      <c r="E1795" s="1"/>
      <c r="F1795" s="9"/>
      <c r="G1795" s="1"/>
      <c r="H1795" s="1"/>
    </row>
    <row r="1796" spans="2:8" x14ac:dyDescent="0.3">
      <c r="B1796" s="1"/>
      <c r="C1796" s="1"/>
      <c r="D1796" s="1"/>
      <c r="E1796" s="1"/>
      <c r="F1796" s="9"/>
      <c r="G1796" s="1"/>
      <c r="H1796" s="1"/>
    </row>
    <row r="1797" spans="2:8" x14ac:dyDescent="0.3">
      <c r="B1797" s="1"/>
      <c r="C1797" s="1"/>
      <c r="D1797" s="1"/>
      <c r="E1797" s="1"/>
      <c r="F1797" s="9"/>
      <c r="G1797" s="1"/>
      <c r="H1797" s="1"/>
    </row>
    <row r="1798" spans="2:8" x14ac:dyDescent="0.3">
      <c r="B1798" s="1"/>
      <c r="C1798" s="1"/>
      <c r="D1798" s="1"/>
      <c r="E1798" s="1"/>
      <c r="F1798" s="9"/>
      <c r="G1798" s="1"/>
      <c r="H1798" s="1"/>
    </row>
    <row r="1799" spans="2:8" x14ac:dyDescent="0.3">
      <c r="B1799" s="1"/>
      <c r="C1799" s="1"/>
      <c r="D1799" s="1"/>
      <c r="E1799" s="1"/>
      <c r="F1799" s="9"/>
      <c r="G1799" s="1"/>
      <c r="H1799" s="1"/>
    </row>
    <row r="1800" spans="2:8" x14ac:dyDescent="0.3">
      <c r="B1800" s="1"/>
      <c r="C1800" s="1"/>
      <c r="D1800" s="1"/>
      <c r="E1800" s="1"/>
      <c r="F1800" s="9"/>
      <c r="G1800" s="1"/>
      <c r="H1800" s="1"/>
    </row>
    <row r="1801" spans="2:8" x14ac:dyDescent="0.3">
      <c r="B1801" s="1"/>
      <c r="C1801" s="1"/>
      <c r="D1801" s="1"/>
      <c r="E1801" s="1"/>
      <c r="F1801" s="9"/>
      <c r="G1801" s="1"/>
      <c r="H1801" s="1"/>
    </row>
    <row r="1802" spans="2:8" x14ac:dyDescent="0.3">
      <c r="B1802" s="1"/>
      <c r="C1802" s="1"/>
      <c r="D1802" s="1"/>
      <c r="E1802" s="1"/>
      <c r="F1802" s="9"/>
      <c r="G1802" s="1"/>
      <c r="H1802" s="1"/>
    </row>
    <row r="1803" spans="2:8" x14ac:dyDescent="0.3">
      <c r="B1803" s="1"/>
      <c r="C1803" s="1"/>
      <c r="D1803" s="1"/>
      <c r="E1803" s="1"/>
      <c r="F1803" s="9"/>
      <c r="G1803" s="1"/>
      <c r="H1803" s="1"/>
    </row>
    <row r="1804" spans="2:8" x14ac:dyDescent="0.3">
      <c r="B1804" s="1"/>
      <c r="C1804" s="1"/>
      <c r="D1804" s="1"/>
      <c r="E1804" s="1"/>
      <c r="F1804" s="9"/>
      <c r="G1804" s="1"/>
      <c r="H1804" s="1"/>
    </row>
    <row r="1805" spans="2:8" x14ac:dyDescent="0.3">
      <c r="B1805" s="1"/>
      <c r="C1805" s="1"/>
      <c r="D1805" s="1"/>
      <c r="E1805" s="1"/>
      <c r="F1805" s="9"/>
      <c r="G1805" s="1"/>
      <c r="H1805" s="1"/>
    </row>
    <row r="1806" spans="2:8" x14ac:dyDescent="0.3">
      <c r="B1806" s="1"/>
      <c r="C1806" s="1"/>
      <c r="D1806" s="1"/>
      <c r="E1806" s="1"/>
      <c r="F1806" s="9"/>
      <c r="G1806" s="1"/>
      <c r="H1806" s="1"/>
    </row>
    <row r="1807" spans="2:8" x14ac:dyDescent="0.3">
      <c r="B1807" s="1"/>
      <c r="C1807" s="1"/>
      <c r="D1807" s="1"/>
      <c r="E1807" s="1"/>
      <c r="F1807" s="9"/>
      <c r="G1807" s="1"/>
      <c r="H1807" s="1"/>
    </row>
    <row r="1808" spans="2:8" x14ac:dyDescent="0.3">
      <c r="B1808" s="1"/>
      <c r="C1808" s="1"/>
      <c r="D1808" s="1"/>
      <c r="E1808" s="1"/>
      <c r="F1808" s="9"/>
      <c r="G1808" s="1"/>
      <c r="H1808" s="1"/>
    </row>
    <row r="1809" spans="2:8" x14ac:dyDescent="0.3">
      <c r="B1809" s="1"/>
      <c r="C1809" s="1"/>
      <c r="D1809" s="1"/>
      <c r="E1809" s="1"/>
      <c r="F1809" s="9"/>
      <c r="G1809" s="1"/>
      <c r="H1809" s="1"/>
    </row>
    <row r="1810" spans="2:8" x14ac:dyDescent="0.3">
      <c r="B1810" s="1"/>
      <c r="C1810" s="1"/>
      <c r="D1810" s="1"/>
      <c r="E1810" s="1"/>
      <c r="F1810" s="9"/>
      <c r="G1810" s="1"/>
      <c r="H1810" s="1"/>
    </row>
    <row r="1811" spans="2:8" x14ac:dyDescent="0.3">
      <c r="B1811" s="1"/>
      <c r="C1811" s="1"/>
      <c r="D1811" s="1"/>
      <c r="E1811" s="1"/>
      <c r="F1811" s="9"/>
      <c r="G1811" s="1"/>
      <c r="H1811" s="1"/>
    </row>
    <row r="1812" spans="2:8" x14ac:dyDescent="0.3">
      <c r="B1812" s="1"/>
      <c r="C1812" s="1"/>
      <c r="D1812" s="1"/>
      <c r="E1812" s="1"/>
      <c r="F1812" s="9"/>
      <c r="G1812" s="1"/>
      <c r="H1812" s="1"/>
    </row>
    <row r="1813" spans="2:8" x14ac:dyDescent="0.3">
      <c r="B1813" s="1"/>
      <c r="C1813" s="1"/>
      <c r="D1813" s="1"/>
      <c r="E1813" s="1"/>
      <c r="F1813" s="9"/>
      <c r="G1813" s="1"/>
      <c r="H1813" s="1"/>
    </row>
    <row r="1814" spans="2:8" x14ac:dyDescent="0.3">
      <c r="B1814" s="1"/>
      <c r="C1814" s="1"/>
      <c r="D1814" s="1"/>
      <c r="E1814" s="1"/>
      <c r="F1814" s="9"/>
      <c r="G1814" s="1"/>
      <c r="H1814" s="1"/>
    </row>
    <row r="1815" spans="2:8" x14ac:dyDescent="0.3">
      <c r="B1815" s="1"/>
      <c r="C1815" s="1"/>
      <c r="D1815" s="1"/>
      <c r="E1815" s="1"/>
      <c r="F1815" s="9"/>
      <c r="G1815" s="1"/>
      <c r="H1815" s="1"/>
    </row>
    <row r="1816" spans="2:8" x14ac:dyDescent="0.3">
      <c r="B1816" s="1"/>
      <c r="C1816" s="1"/>
      <c r="D1816" s="1"/>
      <c r="E1816" s="1"/>
      <c r="F1816" s="9"/>
      <c r="G1816" s="1"/>
      <c r="H1816" s="1"/>
    </row>
    <row r="1817" spans="2:8" x14ac:dyDescent="0.3">
      <c r="B1817" s="1"/>
      <c r="C1817" s="1"/>
      <c r="D1817" s="1"/>
      <c r="E1817" s="1"/>
      <c r="F1817" s="9"/>
      <c r="G1817" s="1"/>
      <c r="H1817" s="1"/>
    </row>
    <row r="1818" spans="2:8" x14ac:dyDescent="0.3">
      <c r="B1818" s="1"/>
      <c r="C1818" s="1"/>
      <c r="D1818" s="1"/>
      <c r="E1818" s="1"/>
      <c r="F1818" s="9"/>
      <c r="G1818" s="1"/>
      <c r="H1818" s="1"/>
    </row>
    <row r="1819" spans="2:8" x14ac:dyDescent="0.3">
      <c r="B1819" s="1"/>
      <c r="C1819" s="1"/>
      <c r="D1819" s="1"/>
      <c r="E1819" s="1"/>
      <c r="F1819" s="9"/>
      <c r="G1819" s="1"/>
      <c r="H1819" s="1"/>
    </row>
    <row r="1820" spans="2:8" x14ac:dyDescent="0.3">
      <c r="B1820" s="1"/>
      <c r="C1820" s="1"/>
      <c r="D1820" s="1"/>
      <c r="E1820" s="1"/>
      <c r="F1820" s="9"/>
      <c r="G1820" s="1"/>
      <c r="H1820" s="1"/>
    </row>
    <row r="1821" spans="2:8" x14ac:dyDescent="0.3">
      <c r="B1821" s="1"/>
      <c r="C1821" s="1"/>
      <c r="D1821" s="1"/>
      <c r="E1821" s="1"/>
      <c r="F1821" s="9"/>
      <c r="G1821" s="1"/>
      <c r="H1821" s="1"/>
    </row>
    <row r="1822" spans="2:8" x14ac:dyDescent="0.3">
      <c r="B1822" s="1"/>
      <c r="C1822" s="1"/>
      <c r="D1822" s="1"/>
      <c r="E1822" s="1"/>
      <c r="F1822" s="9"/>
      <c r="G1822" s="1"/>
      <c r="H1822" s="1"/>
    </row>
    <row r="1823" spans="2:8" x14ac:dyDescent="0.3">
      <c r="B1823" s="1"/>
      <c r="C1823" s="1"/>
      <c r="D1823" s="1"/>
      <c r="E1823" s="1"/>
      <c r="F1823" s="9"/>
      <c r="G1823" s="1"/>
      <c r="H1823" s="1"/>
    </row>
    <row r="1824" spans="2:8" x14ac:dyDescent="0.3">
      <c r="B1824" s="1"/>
      <c r="C1824" s="1"/>
      <c r="D1824" s="1"/>
      <c r="E1824" s="1"/>
      <c r="F1824" s="9"/>
      <c r="G1824" s="1"/>
      <c r="H1824" s="1"/>
    </row>
    <row r="1825" spans="2:8" x14ac:dyDescent="0.3">
      <c r="B1825" s="1"/>
      <c r="C1825" s="1"/>
      <c r="D1825" s="1"/>
      <c r="E1825" s="1"/>
      <c r="F1825" s="9"/>
      <c r="G1825" s="1"/>
      <c r="H1825" s="1"/>
    </row>
    <row r="1826" spans="2:8" x14ac:dyDescent="0.3">
      <c r="B1826" s="1"/>
      <c r="C1826" s="1"/>
      <c r="D1826" s="1"/>
      <c r="E1826" s="1"/>
      <c r="F1826" s="9"/>
      <c r="G1826" s="1"/>
      <c r="H1826" s="1"/>
    </row>
    <row r="1827" spans="2:8" x14ac:dyDescent="0.3">
      <c r="B1827" s="1"/>
      <c r="C1827" s="1"/>
      <c r="D1827" s="1"/>
      <c r="E1827" s="1"/>
      <c r="F1827" s="9"/>
      <c r="G1827" s="1"/>
      <c r="H1827" s="1"/>
    </row>
    <row r="1828" spans="2:8" x14ac:dyDescent="0.3">
      <c r="B1828" s="1"/>
      <c r="C1828" s="1"/>
      <c r="D1828" s="1"/>
      <c r="E1828" s="1"/>
      <c r="F1828" s="9"/>
      <c r="G1828" s="1"/>
      <c r="H1828" s="1"/>
    </row>
    <row r="1829" spans="2:8" x14ac:dyDescent="0.3">
      <c r="B1829" s="1"/>
      <c r="C1829" s="1"/>
      <c r="D1829" s="1"/>
      <c r="E1829" s="1"/>
      <c r="F1829" s="9"/>
      <c r="G1829" s="1"/>
      <c r="H1829" s="1"/>
    </row>
    <row r="1830" spans="2:8" x14ac:dyDescent="0.3">
      <c r="B1830" s="1"/>
      <c r="C1830" s="1"/>
      <c r="D1830" s="1"/>
      <c r="E1830" s="1"/>
      <c r="F1830" s="9"/>
      <c r="G1830" s="1"/>
      <c r="H1830" s="1"/>
    </row>
    <row r="1831" spans="2:8" x14ac:dyDescent="0.3">
      <c r="B1831" s="1"/>
      <c r="C1831" s="1"/>
      <c r="D1831" s="1"/>
      <c r="E1831" s="1"/>
      <c r="F1831" s="9"/>
      <c r="G1831" s="1"/>
      <c r="H1831" s="1"/>
    </row>
    <row r="1832" spans="2:8" x14ac:dyDescent="0.3">
      <c r="B1832" s="1"/>
      <c r="C1832" s="1"/>
      <c r="D1832" s="1"/>
      <c r="E1832" s="1"/>
      <c r="F1832" s="9"/>
      <c r="G1832" s="1"/>
      <c r="H1832" s="1"/>
    </row>
    <row r="1833" spans="2:8" x14ac:dyDescent="0.3">
      <c r="B1833" s="1"/>
      <c r="C1833" s="1"/>
      <c r="D1833" s="1"/>
      <c r="E1833" s="1"/>
      <c r="F1833" s="9"/>
      <c r="G1833" s="1"/>
      <c r="H1833" s="1"/>
    </row>
    <row r="1834" spans="2:8" x14ac:dyDescent="0.3">
      <c r="B1834" s="1"/>
      <c r="C1834" s="1"/>
      <c r="D1834" s="1"/>
      <c r="E1834" s="1"/>
      <c r="F1834" s="9"/>
      <c r="G1834" s="1"/>
      <c r="H1834" s="1"/>
    </row>
    <row r="1835" spans="2:8" x14ac:dyDescent="0.3">
      <c r="B1835" s="1"/>
      <c r="C1835" s="1"/>
      <c r="D1835" s="1"/>
      <c r="E1835" s="1"/>
      <c r="F1835" s="9"/>
      <c r="G1835" s="1"/>
      <c r="H1835" s="1"/>
    </row>
    <row r="1836" spans="2:8" x14ac:dyDescent="0.3">
      <c r="B1836" s="1"/>
      <c r="C1836" s="1"/>
      <c r="D1836" s="1"/>
      <c r="E1836" s="1"/>
      <c r="F1836" s="9"/>
      <c r="G1836" s="1"/>
      <c r="H1836" s="1"/>
    </row>
    <row r="1837" spans="2:8" x14ac:dyDescent="0.3">
      <c r="B1837" s="1"/>
      <c r="C1837" s="1"/>
      <c r="D1837" s="1"/>
      <c r="E1837" s="1"/>
      <c r="F1837" s="9"/>
      <c r="G1837" s="1"/>
      <c r="H1837" s="1"/>
    </row>
    <row r="1838" spans="2:8" x14ac:dyDescent="0.3">
      <c r="B1838" s="1"/>
      <c r="C1838" s="1"/>
      <c r="D1838" s="1"/>
      <c r="E1838" s="1"/>
      <c r="F1838" s="9"/>
      <c r="G1838" s="1"/>
      <c r="H1838" s="1"/>
    </row>
    <row r="1839" spans="2:8" x14ac:dyDescent="0.3">
      <c r="B1839" s="1"/>
      <c r="C1839" s="1"/>
      <c r="D1839" s="1"/>
      <c r="E1839" s="1"/>
      <c r="F1839" s="9"/>
      <c r="G1839" s="1"/>
      <c r="H1839" s="1"/>
    </row>
    <row r="1840" spans="2:8" x14ac:dyDescent="0.3">
      <c r="B1840" s="1"/>
      <c r="C1840" s="1"/>
      <c r="D1840" s="1"/>
      <c r="E1840" s="1"/>
      <c r="F1840" s="9"/>
      <c r="G1840" s="1"/>
      <c r="H1840" s="1"/>
    </row>
    <row r="1841" spans="2:8" x14ac:dyDescent="0.3">
      <c r="B1841" s="1"/>
      <c r="C1841" s="1"/>
      <c r="D1841" s="1"/>
      <c r="E1841" s="1"/>
      <c r="F1841" s="9"/>
      <c r="G1841" s="1"/>
      <c r="H1841" s="1"/>
    </row>
    <row r="1842" spans="2:8" x14ac:dyDescent="0.3">
      <c r="B1842" s="1"/>
      <c r="C1842" s="1"/>
      <c r="D1842" s="1"/>
      <c r="E1842" s="1"/>
      <c r="F1842" s="9"/>
      <c r="G1842" s="1"/>
      <c r="H1842" s="1"/>
    </row>
    <row r="1843" spans="2:8" x14ac:dyDescent="0.3">
      <c r="B1843" s="1"/>
      <c r="C1843" s="1"/>
      <c r="D1843" s="1"/>
      <c r="E1843" s="1"/>
      <c r="F1843" s="9"/>
      <c r="G1843" s="1"/>
      <c r="H1843" s="1"/>
    </row>
    <row r="1844" spans="2:8" x14ac:dyDescent="0.3">
      <c r="B1844" s="1"/>
      <c r="C1844" s="1"/>
      <c r="D1844" s="1"/>
      <c r="E1844" s="1"/>
      <c r="F1844" s="9"/>
      <c r="G1844" s="1"/>
      <c r="H1844" s="1"/>
    </row>
    <row r="1845" spans="2:8" x14ac:dyDescent="0.3">
      <c r="B1845" s="1"/>
      <c r="C1845" s="1"/>
      <c r="D1845" s="1"/>
      <c r="E1845" s="1"/>
      <c r="F1845" s="9"/>
      <c r="G1845" s="1"/>
      <c r="H1845" s="1"/>
    </row>
    <row r="1846" spans="2:8" x14ac:dyDescent="0.3">
      <c r="B1846" s="1"/>
      <c r="C1846" s="1"/>
      <c r="D1846" s="1"/>
      <c r="E1846" s="1"/>
      <c r="F1846" s="9"/>
      <c r="G1846" s="1"/>
      <c r="H1846" s="1"/>
    </row>
    <row r="1847" spans="2:8" x14ac:dyDescent="0.3">
      <c r="B1847" s="1"/>
      <c r="C1847" s="1"/>
      <c r="D1847" s="1"/>
      <c r="E1847" s="1"/>
      <c r="F1847" s="9"/>
      <c r="G1847" s="1"/>
      <c r="H1847" s="1"/>
    </row>
    <row r="1848" spans="2:8" x14ac:dyDescent="0.3">
      <c r="B1848" s="1"/>
      <c r="C1848" s="1"/>
      <c r="D1848" s="1"/>
      <c r="E1848" s="1"/>
      <c r="F1848" s="9"/>
      <c r="G1848" s="1"/>
      <c r="H1848" s="1"/>
    </row>
    <row r="1849" spans="2:8" x14ac:dyDescent="0.3">
      <c r="B1849" s="1"/>
      <c r="C1849" s="1"/>
      <c r="D1849" s="1"/>
      <c r="E1849" s="1"/>
      <c r="F1849" s="9"/>
      <c r="G1849" s="1"/>
      <c r="H1849" s="1"/>
    </row>
    <row r="1850" spans="2:8" x14ac:dyDescent="0.3">
      <c r="B1850" s="1"/>
      <c r="C1850" s="1"/>
      <c r="D1850" s="1"/>
      <c r="E1850" s="1"/>
      <c r="F1850" s="9"/>
      <c r="G1850" s="1"/>
      <c r="H1850" s="1"/>
    </row>
    <row r="1851" spans="2:8" x14ac:dyDescent="0.3">
      <c r="B1851" s="1"/>
      <c r="C1851" s="1"/>
      <c r="D1851" s="1"/>
      <c r="E1851" s="1"/>
      <c r="F1851" s="9"/>
      <c r="G1851" s="1"/>
      <c r="H1851" s="1"/>
    </row>
    <row r="1852" spans="2:8" x14ac:dyDescent="0.3">
      <c r="B1852" s="1"/>
      <c r="C1852" s="1"/>
      <c r="D1852" s="1"/>
      <c r="E1852" s="1"/>
      <c r="F1852" s="9"/>
      <c r="G1852" s="1"/>
      <c r="H1852" s="1"/>
    </row>
    <row r="1853" spans="2:8" x14ac:dyDescent="0.3">
      <c r="B1853" s="1"/>
      <c r="C1853" s="1"/>
      <c r="D1853" s="1"/>
      <c r="E1853" s="1"/>
      <c r="F1853" s="9"/>
      <c r="G1853" s="1"/>
      <c r="H1853" s="1"/>
    </row>
    <row r="1854" spans="2:8" x14ac:dyDescent="0.3">
      <c r="B1854" s="1"/>
      <c r="C1854" s="1"/>
      <c r="D1854" s="1"/>
      <c r="E1854" s="1"/>
      <c r="F1854" s="9"/>
      <c r="G1854" s="1"/>
      <c r="H1854" s="1"/>
    </row>
    <row r="1855" spans="2:8" x14ac:dyDescent="0.3">
      <c r="B1855" s="1"/>
      <c r="C1855" s="1"/>
      <c r="D1855" s="1"/>
      <c r="E1855" s="1"/>
      <c r="F1855" s="9"/>
      <c r="G1855" s="1"/>
      <c r="H1855" s="1"/>
    </row>
    <row r="1856" spans="2:8" x14ac:dyDescent="0.3">
      <c r="B1856" s="1"/>
      <c r="C1856" s="1"/>
      <c r="D1856" s="1"/>
      <c r="E1856" s="1"/>
      <c r="F1856" s="9"/>
      <c r="G1856" s="1"/>
      <c r="H1856" s="1"/>
    </row>
    <row r="1857" spans="2:8" x14ac:dyDescent="0.3">
      <c r="B1857" s="1"/>
      <c r="C1857" s="1"/>
      <c r="D1857" s="1"/>
      <c r="E1857" s="1"/>
      <c r="F1857" s="9"/>
      <c r="G1857" s="1"/>
      <c r="H1857" s="1"/>
    </row>
    <row r="1858" spans="2:8" x14ac:dyDescent="0.3">
      <c r="B1858" s="1"/>
      <c r="C1858" s="1"/>
      <c r="D1858" s="1"/>
      <c r="E1858" s="1"/>
      <c r="F1858" s="9"/>
      <c r="G1858" s="1"/>
      <c r="H1858" s="1"/>
    </row>
    <row r="1859" spans="2:8" x14ac:dyDescent="0.3">
      <c r="B1859" s="1"/>
      <c r="C1859" s="1"/>
      <c r="D1859" s="1"/>
      <c r="E1859" s="1"/>
      <c r="F1859" s="9"/>
      <c r="G1859" s="1"/>
      <c r="H1859" s="1"/>
    </row>
    <row r="1860" spans="2:8" x14ac:dyDescent="0.3">
      <c r="B1860" s="1"/>
      <c r="C1860" s="1"/>
      <c r="D1860" s="1"/>
      <c r="E1860" s="1"/>
      <c r="F1860" s="9"/>
      <c r="G1860" s="1"/>
      <c r="H1860" s="1"/>
    </row>
    <row r="1861" spans="2:8" x14ac:dyDescent="0.3">
      <c r="B1861" s="1"/>
      <c r="C1861" s="1"/>
      <c r="D1861" s="1"/>
      <c r="E1861" s="1"/>
      <c r="F1861" s="9"/>
      <c r="G1861" s="1"/>
      <c r="H1861" s="1"/>
    </row>
    <row r="1862" spans="2:8" x14ac:dyDescent="0.3">
      <c r="B1862" s="1"/>
      <c r="C1862" s="1"/>
      <c r="D1862" s="1"/>
      <c r="E1862" s="1"/>
      <c r="F1862" s="9"/>
      <c r="G1862" s="1"/>
      <c r="H1862" s="1"/>
    </row>
    <row r="1863" spans="2:8" x14ac:dyDescent="0.3">
      <c r="B1863" s="1"/>
      <c r="C1863" s="1"/>
      <c r="D1863" s="1"/>
      <c r="E1863" s="1"/>
      <c r="F1863" s="9"/>
      <c r="G1863" s="1"/>
      <c r="H1863" s="1"/>
    </row>
    <row r="1864" spans="2:8" x14ac:dyDescent="0.3">
      <c r="B1864" s="1"/>
      <c r="C1864" s="1"/>
      <c r="D1864" s="1"/>
      <c r="E1864" s="1"/>
      <c r="F1864" s="9"/>
      <c r="G1864" s="1"/>
      <c r="H1864" s="1"/>
    </row>
    <row r="1865" spans="2:8" x14ac:dyDescent="0.3">
      <c r="B1865" s="1"/>
      <c r="C1865" s="1"/>
      <c r="D1865" s="1"/>
      <c r="E1865" s="1"/>
      <c r="F1865" s="9"/>
      <c r="G1865" s="1"/>
      <c r="H1865" s="1"/>
    </row>
    <row r="1866" spans="2:8" x14ac:dyDescent="0.3">
      <c r="B1866" s="1"/>
      <c r="C1866" s="1"/>
      <c r="D1866" s="1"/>
      <c r="E1866" s="1"/>
      <c r="F1866" s="9"/>
      <c r="G1866" s="1"/>
      <c r="H1866" s="1"/>
    </row>
    <row r="1867" spans="2:8" x14ac:dyDescent="0.3">
      <c r="B1867" s="1"/>
      <c r="C1867" s="1"/>
      <c r="D1867" s="1"/>
      <c r="E1867" s="1"/>
      <c r="F1867" s="9"/>
      <c r="G1867" s="1"/>
      <c r="H1867" s="1"/>
    </row>
    <row r="1868" spans="2:8" x14ac:dyDescent="0.3">
      <c r="B1868" s="1"/>
      <c r="C1868" s="1"/>
      <c r="D1868" s="1"/>
      <c r="E1868" s="1"/>
      <c r="F1868" s="9"/>
      <c r="G1868" s="1"/>
      <c r="H1868" s="1"/>
    </row>
    <row r="1869" spans="2:8" x14ac:dyDescent="0.3">
      <c r="B1869" s="1"/>
      <c r="C1869" s="1"/>
      <c r="D1869" s="1"/>
      <c r="E1869" s="1"/>
      <c r="F1869" s="9"/>
      <c r="G1869" s="1"/>
      <c r="H1869" s="1"/>
    </row>
    <row r="1870" spans="2:8" x14ac:dyDescent="0.3">
      <c r="B1870" s="1"/>
      <c r="C1870" s="1"/>
      <c r="D1870" s="1"/>
      <c r="E1870" s="1"/>
      <c r="F1870" s="9"/>
      <c r="G1870" s="1"/>
      <c r="H1870" s="1"/>
    </row>
    <row r="1871" spans="2:8" x14ac:dyDescent="0.3">
      <c r="B1871" s="1"/>
      <c r="C1871" s="1"/>
      <c r="D1871" s="1"/>
      <c r="E1871" s="1"/>
      <c r="F1871" s="9"/>
      <c r="G1871" s="1"/>
      <c r="H1871" s="1"/>
    </row>
    <row r="1872" spans="2:8" x14ac:dyDescent="0.3">
      <c r="B1872" s="1"/>
      <c r="C1872" s="1"/>
      <c r="D1872" s="1"/>
      <c r="E1872" s="1"/>
      <c r="F1872" s="9"/>
      <c r="G1872" s="1"/>
      <c r="H1872" s="1"/>
    </row>
    <row r="1873" spans="2:8" x14ac:dyDescent="0.3">
      <c r="B1873" s="1"/>
      <c r="C1873" s="1"/>
      <c r="D1873" s="1"/>
      <c r="E1873" s="1"/>
      <c r="F1873" s="9"/>
      <c r="G1873" s="1"/>
      <c r="H1873" s="1"/>
    </row>
    <row r="1874" spans="2:8" x14ac:dyDescent="0.3">
      <c r="B1874" s="1"/>
      <c r="C1874" s="1"/>
      <c r="D1874" s="1"/>
      <c r="E1874" s="1"/>
      <c r="F1874" s="9"/>
      <c r="G1874" s="1"/>
      <c r="H1874" s="1"/>
    </row>
    <row r="1875" spans="2:8" x14ac:dyDescent="0.3">
      <c r="B1875" s="1"/>
      <c r="C1875" s="1"/>
      <c r="D1875" s="1"/>
      <c r="E1875" s="1"/>
      <c r="F1875" s="9"/>
      <c r="G1875" s="1"/>
      <c r="H1875" s="1"/>
    </row>
    <row r="1876" spans="2:8" x14ac:dyDescent="0.3">
      <c r="B1876" s="1"/>
      <c r="C1876" s="1"/>
      <c r="D1876" s="1"/>
      <c r="E1876" s="1"/>
      <c r="F1876" s="9"/>
      <c r="G1876" s="1"/>
      <c r="H1876" s="1"/>
    </row>
    <row r="1877" spans="2:8" x14ac:dyDescent="0.3">
      <c r="B1877" s="1"/>
      <c r="C1877" s="1"/>
      <c r="D1877" s="1"/>
      <c r="E1877" s="1"/>
      <c r="F1877" s="9"/>
      <c r="G1877" s="1"/>
      <c r="H1877" s="1"/>
    </row>
    <row r="1878" spans="2:8" x14ac:dyDescent="0.3">
      <c r="B1878" s="1"/>
      <c r="C1878" s="1"/>
      <c r="D1878" s="1"/>
      <c r="E1878" s="1"/>
      <c r="F1878" s="9"/>
      <c r="G1878" s="1"/>
      <c r="H1878" s="1"/>
    </row>
    <row r="1879" spans="2:8" x14ac:dyDescent="0.3">
      <c r="B1879" s="1"/>
      <c r="C1879" s="1"/>
      <c r="D1879" s="1"/>
      <c r="E1879" s="1"/>
      <c r="F1879" s="9"/>
      <c r="G1879" s="1"/>
      <c r="H1879" s="1"/>
    </row>
    <row r="1880" spans="2:8" x14ac:dyDescent="0.3">
      <c r="B1880" s="1"/>
      <c r="C1880" s="1"/>
      <c r="D1880" s="1"/>
      <c r="E1880" s="1"/>
      <c r="F1880" s="9"/>
      <c r="G1880" s="1"/>
      <c r="H1880" s="1"/>
    </row>
    <row r="1881" spans="2:8" x14ac:dyDescent="0.3">
      <c r="B1881" s="1"/>
      <c r="C1881" s="1"/>
      <c r="D1881" s="1"/>
      <c r="E1881" s="1"/>
      <c r="F1881" s="9"/>
      <c r="G1881" s="1"/>
      <c r="H1881" s="1"/>
    </row>
    <row r="1882" spans="2:8" x14ac:dyDescent="0.3">
      <c r="B1882" s="1"/>
      <c r="C1882" s="1"/>
      <c r="D1882" s="1"/>
      <c r="E1882" s="1"/>
      <c r="F1882" s="9"/>
      <c r="G1882" s="1"/>
      <c r="H1882" s="1"/>
    </row>
    <row r="1883" spans="2:8" x14ac:dyDescent="0.3">
      <c r="B1883" s="1"/>
      <c r="C1883" s="1"/>
      <c r="D1883" s="1"/>
      <c r="E1883" s="1"/>
      <c r="F1883" s="9"/>
      <c r="G1883" s="1"/>
      <c r="H1883" s="1"/>
    </row>
    <row r="1884" spans="2:8" x14ac:dyDescent="0.3">
      <c r="B1884" s="1"/>
      <c r="C1884" s="1"/>
      <c r="D1884" s="1"/>
      <c r="E1884" s="1"/>
      <c r="F1884" s="9"/>
      <c r="G1884" s="1"/>
      <c r="H1884" s="1"/>
    </row>
    <row r="1885" spans="2:8" x14ac:dyDescent="0.3">
      <c r="B1885" s="1"/>
      <c r="C1885" s="1"/>
      <c r="D1885" s="1"/>
      <c r="E1885" s="1"/>
      <c r="F1885" s="9"/>
      <c r="G1885" s="1"/>
      <c r="H1885" s="1"/>
    </row>
    <row r="1886" spans="2:8" x14ac:dyDescent="0.3">
      <c r="B1886" s="1"/>
      <c r="C1886" s="1"/>
      <c r="D1886" s="1"/>
      <c r="E1886" s="1"/>
      <c r="F1886" s="9"/>
      <c r="G1886" s="1"/>
      <c r="H1886" s="1"/>
    </row>
    <row r="1887" spans="2:8" x14ac:dyDescent="0.3">
      <c r="B1887" s="1"/>
      <c r="C1887" s="1"/>
      <c r="D1887" s="1"/>
      <c r="E1887" s="1"/>
      <c r="F1887" s="9"/>
      <c r="G1887" s="1"/>
      <c r="H1887" s="1"/>
    </row>
    <row r="1888" spans="2:8" x14ac:dyDescent="0.3">
      <c r="B1888" s="1"/>
      <c r="C1888" s="1"/>
      <c r="D1888" s="1"/>
      <c r="E1888" s="1"/>
      <c r="F1888" s="9"/>
      <c r="G1888" s="1"/>
      <c r="H1888" s="1"/>
    </row>
    <row r="1889" spans="2:8" x14ac:dyDescent="0.3">
      <c r="B1889" s="1"/>
      <c r="C1889" s="1"/>
      <c r="D1889" s="1"/>
      <c r="E1889" s="1"/>
      <c r="F1889" s="9"/>
      <c r="G1889" s="1"/>
      <c r="H1889" s="1"/>
    </row>
    <row r="1890" spans="2:8" x14ac:dyDescent="0.3">
      <c r="B1890" s="1"/>
      <c r="C1890" s="1"/>
      <c r="D1890" s="1"/>
      <c r="E1890" s="1"/>
      <c r="F1890" s="9"/>
      <c r="G1890" s="1"/>
      <c r="H1890" s="1"/>
    </row>
    <row r="1891" spans="2:8" x14ac:dyDescent="0.3">
      <c r="B1891" s="1"/>
      <c r="C1891" s="1"/>
      <c r="D1891" s="1"/>
      <c r="E1891" s="1"/>
      <c r="F1891" s="9"/>
      <c r="G1891" s="1"/>
      <c r="H1891" s="1"/>
    </row>
    <row r="1892" spans="2:8" x14ac:dyDescent="0.3">
      <c r="B1892" s="1"/>
      <c r="C1892" s="1"/>
      <c r="D1892" s="1"/>
      <c r="E1892" s="1"/>
      <c r="F1892" s="9"/>
      <c r="G1892" s="1"/>
      <c r="H1892" s="1"/>
    </row>
    <row r="1893" spans="2:8" x14ac:dyDescent="0.3">
      <c r="B1893" s="1"/>
      <c r="C1893" s="1"/>
      <c r="D1893" s="1"/>
      <c r="E1893" s="1"/>
      <c r="F1893" s="9"/>
      <c r="G1893" s="1"/>
      <c r="H1893" s="1"/>
    </row>
    <row r="1894" spans="2:8" x14ac:dyDescent="0.3">
      <c r="B1894" s="1"/>
      <c r="C1894" s="1"/>
      <c r="D1894" s="1"/>
      <c r="E1894" s="1"/>
      <c r="F1894" s="9"/>
      <c r="G1894" s="1"/>
      <c r="H1894" s="1"/>
    </row>
    <row r="1895" spans="2:8" x14ac:dyDescent="0.3">
      <c r="B1895" s="1"/>
      <c r="C1895" s="1"/>
      <c r="D1895" s="1"/>
      <c r="E1895" s="1"/>
      <c r="F1895" s="9"/>
      <c r="G1895" s="1"/>
      <c r="H1895" s="1"/>
    </row>
    <row r="1896" spans="2:8" x14ac:dyDescent="0.3">
      <c r="B1896" s="1"/>
      <c r="C1896" s="1"/>
      <c r="D1896" s="1"/>
      <c r="E1896" s="1"/>
      <c r="F1896" s="9"/>
      <c r="G1896" s="1"/>
      <c r="H1896" s="1"/>
    </row>
    <row r="1897" spans="2:8" x14ac:dyDescent="0.3">
      <c r="B1897" s="1"/>
      <c r="C1897" s="1"/>
      <c r="D1897" s="1"/>
      <c r="E1897" s="1"/>
      <c r="F1897" s="9"/>
      <c r="G1897" s="1"/>
      <c r="H1897" s="1"/>
    </row>
    <row r="1898" spans="2:8" x14ac:dyDescent="0.3">
      <c r="B1898" s="1"/>
      <c r="C1898" s="1"/>
      <c r="D1898" s="1"/>
      <c r="E1898" s="1"/>
      <c r="F1898" s="9"/>
      <c r="G1898" s="1"/>
      <c r="H1898" s="1"/>
    </row>
    <row r="1899" spans="2:8" x14ac:dyDescent="0.3">
      <c r="B1899" s="1"/>
      <c r="C1899" s="1"/>
      <c r="D1899" s="1"/>
      <c r="E1899" s="1"/>
      <c r="F1899" s="9"/>
      <c r="G1899" s="1"/>
      <c r="H1899" s="1"/>
    </row>
    <row r="1900" spans="2:8" x14ac:dyDescent="0.3">
      <c r="B1900" s="1"/>
      <c r="C1900" s="1"/>
      <c r="D1900" s="1"/>
      <c r="E1900" s="1"/>
      <c r="F1900" s="9"/>
      <c r="G1900" s="1"/>
      <c r="H1900" s="1"/>
    </row>
    <row r="1901" spans="2:8" x14ac:dyDescent="0.3">
      <c r="B1901" s="1"/>
      <c r="C1901" s="1"/>
      <c r="D1901" s="1"/>
      <c r="E1901" s="1"/>
      <c r="F1901" s="9"/>
      <c r="G1901" s="1"/>
      <c r="H1901" s="1"/>
    </row>
    <row r="1902" spans="2:8" x14ac:dyDescent="0.3">
      <c r="B1902" s="1"/>
      <c r="C1902" s="1"/>
      <c r="D1902" s="1"/>
      <c r="E1902" s="1"/>
      <c r="F1902" s="9"/>
      <c r="G1902" s="1"/>
      <c r="H1902" s="1"/>
    </row>
    <row r="1903" spans="2:8" x14ac:dyDescent="0.3">
      <c r="B1903" s="1"/>
      <c r="C1903" s="1"/>
      <c r="D1903" s="1"/>
      <c r="E1903" s="1"/>
      <c r="F1903" s="9"/>
      <c r="G1903" s="1"/>
      <c r="H1903" s="1"/>
    </row>
    <row r="1904" spans="2:8" x14ac:dyDescent="0.3">
      <c r="B1904" s="1"/>
      <c r="C1904" s="1"/>
      <c r="D1904" s="1"/>
      <c r="E1904" s="1"/>
      <c r="F1904" s="9"/>
      <c r="G1904" s="1"/>
      <c r="H1904" s="1"/>
    </row>
    <row r="1905" spans="2:8" x14ac:dyDescent="0.3">
      <c r="B1905" s="1"/>
      <c r="C1905" s="1"/>
      <c r="D1905" s="1"/>
      <c r="E1905" s="1"/>
      <c r="F1905" s="9"/>
      <c r="G1905" s="1"/>
      <c r="H1905" s="1"/>
    </row>
    <row r="1906" spans="2:8" x14ac:dyDescent="0.3">
      <c r="B1906" s="1"/>
      <c r="C1906" s="1"/>
      <c r="D1906" s="1"/>
      <c r="E1906" s="1"/>
      <c r="F1906" s="9"/>
      <c r="G1906" s="1"/>
      <c r="H1906" s="1"/>
    </row>
    <row r="1907" spans="2:8" x14ac:dyDescent="0.3">
      <c r="B1907" s="1"/>
      <c r="C1907" s="1"/>
      <c r="D1907" s="1"/>
      <c r="E1907" s="1"/>
      <c r="F1907" s="9"/>
      <c r="G1907" s="1"/>
      <c r="H1907" s="1"/>
    </row>
    <row r="1908" spans="2:8" x14ac:dyDescent="0.3">
      <c r="B1908" s="1"/>
      <c r="C1908" s="1"/>
      <c r="D1908" s="1"/>
      <c r="E1908" s="1"/>
      <c r="F1908" s="9"/>
      <c r="G1908" s="1"/>
      <c r="H1908" s="1"/>
    </row>
    <row r="1909" spans="2:8" x14ac:dyDescent="0.3">
      <c r="B1909" s="1"/>
      <c r="C1909" s="1"/>
      <c r="D1909" s="1"/>
      <c r="E1909" s="1"/>
      <c r="F1909" s="9"/>
      <c r="G1909" s="1"/>
      <c r="H1909" s="1"/>
    </row>
    <row r="1910" spans="2:8" x14ac:dyDescent="0.3">
      <c r="B1910" s="1"/>
      <c r="C1910" s="1"/>
      <c r="D1910" s="1"/>
      <c r="E1910" s="1"/>
      <c r="F1910" s="9"/>
      <c r="G1910" s="1"/>
      <c r="H1910" s="1"/>
    </row>
    <row r="1911" spans="2:8" x14ac:dyDescent="0.3">
      <c r="B1911" s="1"/>
      <c r="C1911" s="1"/>
      <c r="D1911" s="1"/>
      <c r="E1911" s="1"/>
      <c r="F1911" s="9"/>
      <c r="G1911" s="1"/>
      <c r="H1911" s="1"/>
    </row>
    <row r="1912" spans="2:8" x14ac:dyDescent="0.3">
      <c r="B1912" s="1"/>
      <c r="C1912" s="1"/>
      <c r="D1912" s="1"/>
      <c r="E1912" s="1"/>
      <c r="F1912" s="9"/>
      <c r="G1912" s="1"/>
      <c r="H1912" s="1"/>
    </row>
    <row r="1913" spans="2:8" x14ac:dyDescent="0.3">
      <c r="B1913" s="1"/>
      <c r="C1913" s="1"/>
      <c r="D1913" s="1"/>
      <c r="E1913" s="1"/>
      <c r="F1913" s="9"/>
      <c r="G1913" s="1"/>
      <c r="H1913" s="1"/>
    </row>
    <row r="1914" spans="2:8" x14ac:dyDescent="0.3">
      <c r="B1914" s="1"/>
      <c r="C1914" s="1"/>
      <c r="D1914" s="1"/>
      <c r="E1914" s="1"/>
      <c r="F1914" s="9"/>
      <c r="G1914" s="1"/>
      <c r="H1914" s="1"/>
    </row>
    <row r="1915" spans="2:8" x14ac:dyDescent="0.3">
      <c r="B1915" s="1"/>
      <c r="C1915" s="1"/>
      <c r="D1915" s="1"/>
      <c r="E1915" s="1"/>
      <c r="F1915" s="9"/>
      <c r="G1915" s="1"/>
      <c r="H1915" s="1"/>
    </row>
    <row r="1916" spans="2:8" x14ac:dyDescent="0.3">
      <c r="B1916" s="1"/>
      <c r="C1916" s="1"/>
      <c r="D1916" s="1"/>
      <c r="E1916" s="1"/>
      <c r="F1916" s="9"/>
      <c r="G1916" s="1"/>
      <c r="H1916" s="1"/>
    </row>
    <row r="1917" spans="2:8" x14ac:dyDescent="0.3">
      <c r="B1917" s="1"/>
      <c r="C1917" s="1"/>
      <c r="D1917" s="1"/>
      <c r="E1917" s="1"/>
      <c r="F1917" s="9"/>
      <c r="G1917" s="1"/>
      <c r="H1917" s="1"/>
    </row>
    <row r="1918" spans="2:8" x14ac:dyDescent="0.3">
      <c r="B1918" s="1"/>
      <c r="C1918" s="1"/>
      <c r="D1918" s="1"/>
      <c r="E1918" s="1"/>
      <c r="F1918" s="9"/>
      <c r="G1918" s="1"/>
      <c r="H1918" s="1"/>
    </row>
    <row r="1919" spans="2:8" x14ac:dyDescent="0.3">
      <c r="B1919" s="1"/>
      <c r="C1919" s="1"/>
      <c r="D1919" s="1"/>
      <c r="E1919" s="1"/>
      <c r="F1919" s="9"/>
      <c r="G1919" s="1"/>
      <c r="H1919" s="1"/>
    </row>
    <row r="1920" spans="2:8" x14ac:dyDescent="0.3">
      <c r="B1920" s="1"/>
      <c r="C1920" s="1"/>
      <c r="D1920" s="1"/>
      <c r="E1920" s="1"/>
      <c r="F1920" s="9"/>
      <c r="G1920" s="1"/>
      <c r="H1920" s="1"/>
    </row>
    <row r="1921" spans="2:8" x14ac:dyDescent="0.3">
      <c r="B1921" s="1"/>
      <c r="C1921" s="1"/>
      <c r="D1921" s="1"/>
      <c r="E1921" s="1"/>
      <c r="F1921" s="9"/>
      <c r="G1921" s="1"/>
      <c r="H1921" s="1"/>
    </row>
    <row r="1922" spans="2:8" x14ac:dyDescent="0.3">
      <c r="B1922" s="1"/>
      <c r="C1922" s="1"/>
      <c r="D1922" s="1"/>
      <c r="E1922" s="1"/>
      <c r="F1922" s="9"/>
      <c r="G1922" s="1"/>
      <c r="H1922" s="1"/>
    </row>
    <row r="1923" spans="2:8" x14ac:dyDescent="0.3">
      <c r="B1923" s="1"/>
      <c r="C1923" s="1"/>
      <c r="D1923" s="1"/>
      <c r="E1923" s="1"/>
      <c r="F1923" s="9"/>
      <c r="G1923" s="1"/>
      <c r="H1923" s="1"/>
    </row>
    <row r="1924" spans="2:8" x14ac:dyDescent="0.3">
      <c r="B1924" s="1"/>
      <c r="C1924" s="1"/>
      <c r="D1924" s="1"/>
      <c r="E1924" s="1"/>
      <c r="F1924" s="9"/>
      <c r="G1924" s="1"/>
      <c r="H1924" s="1"/>
    </row>
    <row r="1925" spans="2:8" x14ac:dyDescent="0.3">
      <c r="B1925" s="1"/>
      <c r="C1925" s="1"/>
      <c r="D1925" s="1"/>
      <c r="E1925" s="1"/>
      <c r="F1925" s="9"/>
      <c r="G1925" s="1"/>
      <c r="H1925" s="1"/>
    </row>
    <row r="1926" spans="2:8" x14ac:dyDescent="0.3">
      <c r="B1926" s="1"/>
      <c r="C1926" s="1"/>
      <c r="D1926" s="1"/>
      <c r="E1926" s="1"/>
      <c r="F1926" s="9"/>
      <c r="G1926" s="1"/>
      <c r="H1926" s="1"/>
    </row>
    <row r="1927" spans="2:8" x14ac:dyDescent="0.3">
      <c r="B1927" s="1"/>
      <c r="C1927" s="1"/>
      <c r="D1927" s="1"/>
      <c r="E1927" s="1"/>
      <c r="F1927" s="9"/>
      <c r="G1927" s="1"/>
      <c r="H1927" s="1"/>
    </row>
    <row r="1928" spans="2:8" x14ac:dyDescent="0.3">
      <c r="B1928" s="1"/>
      <c r="C1928" s="1"/>
      <c r="D1928" s="1"/>
      <c r="E1928" s="1"/>
      <c r="F1928" s="9"/>
      <c r="G1928" s="1"/>
      <c r="H1928" s="1"/>
    </row>
    <row r="1929" spans="2:8" x14ac:dyDescent="0.3">
      <c r="B1929" s="1"/>
      <c r="C1929" s="1"/>
      <c r="D1929" s="1"/>
      <c r="E1929" s="1"/>
      <c r="F1929" s="9"/>
      <c r="G1929" s="1"/>
      <c r="H1929" s="1"/>
    </row>
    <row r="1930" spans="2:8" x14ac:dyDescent="0.3">
      <c r="B1930" s="1"/>
      <c r="C1930" s="1"/>
      <c r="D1930" s="1"/>
      <c r="E1930" s="1"/>
      <c r="F1930" s="9"/>
      <c r="G1930" s="1"/>
      <c r="H1930" s="1"/>
    </row>
    <row r="1931" spans="2:8" x14ac:dyDescent="0.3">
      <c r="B1931" s="1"/>
      <c r="C1931" s="1"/>
      <c r="D1931" s="1"/>
      <c r="E1931" s="1"/>
      <c r="F1931" s="9"/>
      <c r="G1931" s="1"/>
      <c r="H1931" s="1"/>
    </row>
    <row r="1932" spans="2:8" x14ac:dyDescent="0.3">
      <c r="B1932" s="1"/>
      <c r="C1932" s="1"/>
      <c r="D1932" s="1"/>
      <c r="E1932" s="1"/>
      <c r="F1932" s="9"/>
      <c r="G1932" s="1"/>
      <c r="H1932" s="1"/>
    </row>
    <row r="1933" spans="2:8" x14ac:dyDescent="0.3">
      <c r="B1933" s="1"/>
      <c r="C1933" s="1"/>
      <c r="D1933" s="1"/>
      <c r="E1933" s="1"/>
      <c r="F1933" s="9"/>
      <c r="G1933" s="1"/>
      <c r="H1933" s="1"/>
    </row>
    <row r="1934" spans="2:8" x14ac:dyDescent="0.3">
      <c r="B1934" s="1"/>
      <c r="C1934" s="1"/>
      <c r="D1934" s="1"/>
      <c r="E1934" s="1"/>
      <c r="F1934" s="9"/>
      <c r="G1934" s="1"/>
      <c r="H1934" s="1"/>
    </row>
    <row r="1935" spans="2:8" x14ac:dyDescent="0.3">
      <c r="B1935" s="1"/>
      <c r="C1935" s="1"/>
      <c r="D1935" s="1"/>
      <c r="E1935" s="1"/>
      <c r="F1935" s="9"/>
      <c r="G1935" s="1"/>
      <c r="H1935" s="1"/>
    </row>
    <row r="1936" spans="2:8" x14ac:dyDescent="0.3">
      <c r="B1936" s="1"/>
      <c r="C1936" s="1"/>
      <c r="D1936" s="1"/>
      <c r="E1936" s="1"/>
      <c r="F1936" s="9"/>
      <c r="G1936" s="1"/>
      <c r="H1936" s="1"/>
    </row>
    <row r="1937" spans="2:8" x14ac:dyDescent="0.3">
      <c r="B1937" s="1"/>
      <c r="C1937" s="1"/>
      <c r="D1937" s="1"/>
      <c r="E1937" s="1"/>
      <c r="F1937" s="9"/>
      <c r="G1937" s="1"/>
      <c r="H1937" s="1"/>
    </row>
    <row r="1938" spans="2:8" x14ac:dyDescent="0.3">
      <c r="B1938" s="1"/>
      <c r="C1938" s="1"/>
      <c r="D1938" s="1"/>
      <c r="E1938" s="1"/>
      <c r="F1938" s="9"/>
      <c r="G1938" s="1"/>
      <c r="H1938" s="1"/>
    </row>
    <row r="1939" spans="2:8" x14ac:dyDescent="0.3">
      <c r="B1939" s="1"/>
      <c r="C1939" s="1"/>
      <c r="D1939" s="1"/>
      <c r="E1939" s="1"/>
      <c r="F1939" s="9"/>
      <c r="G1939" s="1"/>
      <c r="H1939" s="1"/>
    </row>
    <row r="1940" spans="2:8" x14ac:dyDescent="0.3">
      <c r="B1940" s="1"/>
      <c r="C1940" s="1"/>
      <c r="D1940" s="1"/>
      <c r="E1940" s="1"/>
      <c r="F1940" s="9"/>
      <c r="G1940" s="1"/>
      <c r="H1940" s="1"/>
    </row>
    <row r="1941" spans="2:8" x14ac:dyDescent="0.3">
      <c r="B1941" s="1"/>
      <c r="C1941" s="1"/>
      <c r="D1941" s="1"/>
      <c r="E1941" s="1"/>
      <c r="F1941" s="9"/>
      <c r="G1941" s="1"/>
      <c r="H1941" s="1"/>
    </row>
    <row r="1942" spans="2:8" x14ac:dyDescent="0.3">
      <c r="B1942" s="1"/>
      <c r="C1942" s="1"/>
      <c r="D1942" s="1"/>
      <c r="E1942" s="1"/>
      <c r="F1942" s="9"/>
      <c r="G1942" s="1"/>
      <c r="H1942" s="1"/>
    </row>
    <row r="1943" spans="2:8" x14ac:dyDescent="0.3">
      <c r="B1943" s="1"/>
      <c r="C1943" s="1"/>
      <c r="D1943" s="1"/>
      <c r="E1943" s="1"/>
      <c r="F1943" s="9"/>
      <c r="G1943" s="1"/>
      <c r="H1943" s="1"/>
    </row>
    <row r="1944" spans="2:8" x14ac:dyDescent="0.3">
      <c r="B1944" s="1"/>
      <c r="C1944" s="1"/>
      <c r="D1944" s="1"/>
      <c r="E1944" s="1"/>
      <c r="F1944" s="9"/>
      <c r="G1944" s="1"/>
      <c r="H1944" s="1"/>
    </row>
    <row r="1945" spans="2:8" x14ac:dyDescent="0.3">
      <c r="B1945" s="1"/>
      <c r="C1945" s="1"/>
      <c r="D1945" s="1"/>
      <c r="E1945" s="1"/>
      <c r="F1945" s="9"/>
      <c r="G1945" s="1"/>
      <c r="H1945" s="1"/>
    </row>
    <row r="1946" spans="2:8" x14ac:dyDescent="0.3">
      <c r="B1946" s="1"/>
      <c r="C1946" s="1"/>
      <c r="D1946" s="1"/>
      <c r="E1946" s="1"/>
      <c r="F1946" s="9"/>
      <c r="G1946" s="1"/>
      <c r="H1946" s="1"/>
    </row>
    <row r="1947" spans="2:8" x14ac:dyDescent="0.3">
      <c r="B1947" s="1"/>
      <c r="C1947" s="1"/>
      <c r="D1947" s="1"/>
      <c r="E1947" s="1"/>
      <c r="F1947" s="9"/>
      <c r="G1947" s="1"/>
      <c r="H1947" s="1"/>
    </row>
    <row r="1948" spans="2:8" x14ac:dyDescent="0.3">
      <c r="B1948" s="1"/>
      <c r="C1948" s="1"/>
      <c r="D1948" s="1"/>
      <c r="E1948" s="1"/>
      <c r="F1948" s="9"/>
      <c r="G1948" s="1"/>
      <c r="H1948" s="1"/>
    </row>
    <row r="1949" spans="2:8" x14ac:dyDescent="0.3">
      <c r="B1949" s="1"/>
      <c r="C1949" s="1"/>
      <c r="D1949" s="1"/>
      <c r="E1949" s="1"/>
      <c r="F1949" s="9"/>
      <c r="G1949" s="1"/>
      <c r="H1949" s="1"/>
    </row>
    <row r="1950" spans="2:8" x14ac:dyDescent="0.3">
      <c r="B1950" s="1"/>
      <c r="C1950" s="1"/>
      <c r="D1950" s="1"/>
      <c r="E1950" s="1"/>
      <c r="F1950" s="9"/>
      <c r="G1950" s="1"/>
      <c r="H1950" s="1"/>
    </row>
    <row r="1951" spans="2:8" x14ac:dyDescent="0.3">
      <c r="B1951" s="1"/>
      <c r="C1951" s="1"/>
      <c r="D1951" s="1"/>
      <c r="E1951" s="1"/>
      <c r="F1951" s="9"/>
      <c r="G1951" s="1"/>
      <c r="H1951" s="1"/>
    </row>
    <row r="1952" spans="2:8" x14ac:dyDescent="0.3">
      <c r="B1952" s="1"/>
      <c r="C1952" s="1"/>
      <c r="D1952" s="1"/>
      <c r="E1952" s="1"/>
      <c r="F1952" s="9"/>
      <c r="G1952" s="1"/>
      <c r="H1952" s="1"/>
    </row>
    <row r="1953" spans="2:8" x14ac:dyDescent="0.3">
      <c r="B1953" s="1"/>
      <c r="C1953" s="1"/>
      <c r="D1953" s="1"/>
      <c r="E1953" s="1"/>
      <c r="F1953" s="9"/>
      <c r="G1953" s="1"/>
      <c r="H1953" s="1"/>
    </row>
    <row r="1954" spans="2:8" x14ac:dyDescent="0.3">
      <c r="B1954" s="1"/>
      <c r="C1954" s="1"/>
      <c r="D1954" s="1"/>
      <c r="E1954" s="1"/>
      <c r="F1954" s="9"/>
      <c r="G1954" s="1"/>
      <c r="H1954" s="1"/>
    </row>
    <row r="1955" spans="2:8" x14ac:dyDescent="0.3">
      <c r="B1955" s="1"/>
      <c r="C1955" s="1"/>
      <c r="D1955" s="1"/>
      <c r="E1955" s="1"/>
      <c r="F1955" s="9"/>
      <c r="G1955" s="1"/>
      <c r="H1955" s="1"/>
    </row>
    <row r="1956" spans="2:8" x14ac:dyDescent="0.3">
      <c r="B1956" s="1"/>
      <c r="C1956" s="1"/>
      <c r="D1956" s="1"/>
      <c r="E1956" s="1"/>
      <c r="F1956" s="9"/>
      <c r="G1956" s="1"/>
      <c r="H1956" s="1"/>
    </row>
    <row r="1957" spans="2:8" x14ac:dyDescent="0.3">
      <c r="B1957" s="1"/>
      <c r="C1957" s="1"/>
      <c r="D1957" s="1"/>
      <c r="E1957" s="1"/>
      <c r="F1957" s="9"/>
      <c r="G1957" s="1"/>
      <c r="H1957" s="1"/>
    </row>
    <row r="1958" spans="2:8" x14ac:dyDescent="0.3">
      <c r="B1958" s="1"/>
      <c r="C1958" s="1"/>
      <c r="D1958" s="1"/>
      <c r="E1958" s="1"/>
      <c r="F1958" s="9"/>
      <c r="G1958" s="1"/>
      <c r="H1958" s="1"/>
    </row>
    <row r="1959" spans="2:8" x14ac:dyDescent="0.3">
      <c r="B1959" s="1"/>
      <c r="C1959" s="1"/>
      <c r="D1959" s="1"/>
      <c r="E1959" s="1"/>
      <c r="F1959" s="9"/>
      <c r="G1959" s="1"/>
      <c r="H1959" s="1"/>
    </row>
    <row r="1960" spans="2:8" x14ac:dyDescent="0.3">
      <c r="B1960" s="1"/>
      <c r="C1960" s="1"/>
      <c r="D1960" s="1"/>
      <c r="E1960" s="1"/>
      <c r="F1960" s="9"/>
      <c r="G1960" s="1"/>
      <c r="H1960" s="1"/>
    </row>
    <row r="1961" spans="2:8" x14ac:dyDescent="0.3">
      <c r="B1961" s="1"/>
      <c r="C1961" s="1"/>
      <c r="D1961" s="1"/>
      <c r="E1961" s="1"/>
      <c r="F1961" s="9"/>
      <c r="G1961" s="1"/>
      <c r="H1961" s="1"/>
    </row>
    <row r="1962" spans="2:8" x14ac:dyDescent="0.3">
      <c r="B1962" s="1"/>
      <c r="C1962" s="1"/>
      <c r="D1962" s="1"/>
      <c r="E1962" s="1"/>
      <c r="F1962" s="9"/>
      <c r="G1962" s="1"/>
      <c r="H1962" s="1"/>
    </row>
    <row r="1963" spans="2:8" x14ac:dyDescent="0.3">
      <c r="B1963" s="1"/>
      <c r="C1963" s="1"/>
      <c r="D1963" s="1"/>
      <c r="E1963" s="1"/>
      <c r="F1963" s="9"/>
      <c r="G1963" s="1"/>
      <c r="H1963" s="1"/>
    </row>
    <row r="1964" spans="2:8" x14ac:dyDescent="0.3">
      <c r="B1964" s="1"/>
      <c r="C1964" s="1"/>
      <c r="D1964" s="1"/>
      <c r="E1964" s="1"/>
      <c r="F1964" s="9"/>
      <c r="G1964" s="1"/>
      <c r="H1964" s="1"/>
    </row>
    <row r="1965" spans="2:8" x14ac:dyDescent="0.3">
      <c r="B1965" s="1"/>
      <c r="C1965" s="1"/>
      <c r="D1965" s="1"/>
      <c r="E1965" s="1"/>
      <c r="F1965" s="9"/>
      <c r="G1965" s="1"/>
      <c r="H1965" s="1"/>
    </row>
    <row r="1966" spans="2:8" x14ac:dyDescent="0.3">
      <c r="B1966" s="1"/>
      <c r="C1966" s="1"/>
      <c r="D1966" s="1"/>
      <c r="E1966" s="1"/>
      <c r="F1966" s="9"/>
      <c r="G1966" s="1"/>
      <c r="H1966" s="1"/>
    </row>
    <row r="1967" spans="2:8" x14ac:dyDescent="0.3">
      <c r="B1967" s="1"/>
      <c r="C1967" s="1"/>
      <c r="D1967" s="1"/>
      <c r="E1967" s="1"/>
      <c r="F1967" s="9"/>
      <c r="G1967" s="1"/>
      <c r="H1967" s="1"/>
    </row>
    <row r="1968" spans="2:8" x14ac:dyDescent="0.3">
      <c r="B1968" s="1"/>
      <c r="C1968" s="1"/>
      <c r="D1968" s="1"/>
      <c r="E1968" s="1"/>
      <c r="F1968" s="9"/>
      <c r="G1968" s="1"/>
      <c r="H1968" s="1"/>
    </row>
    <row r="1969" spans="2:8" x14ac:dyDescent="0.3">
      <c r="B1969" s="1"/>
      <c r="C1969" s="1"/>
      <c r="D1969" s="1"/>
      <c r="E1969" s="1"/>
      <c r="F1969" s="9"/>
      <c r="G1969" s="1"/>
      <c r="H1969" s="1"/>
    </row>
    <row r="1970" spans="2:8" x14ac:dyDescent="0.3">
      <c r="B1970" s="1"/>
      <c r="C1970" s="1"/>
      <c r="D1970" s="1"/>
      <c r="E1970" s="1"/>
      <c r="F1970" s="9"/>
      <c r="G1970" s="1"/>
      <c r="H1970" s="1"/>
    </row>
    <row r="1971" spans="2:8" x14ac:dyDescent="0.3">
      <c r="B1971" s="1"/>
      <c r="C1971" s="1"/>
      <c r="D1971" s="1"/>
      <c r="E1971" s="1"/>
      <c r="F1971" s="9"/>
      <c r="G1971" s="1"/>
      <c r="H1971" s="1"/>
    </row>
    <row r="1972" spans="2:8" x14ac:dyDescent="0.3">
      <c r="B1972" s="1"/>
      <c r="C1972" s="1"/>
      <c r="D1972" s="1"/>
      <c r="E1972" s="1"/>
      <c r="F1972" s="9"/>
      <c r="G1972" s="1"/>
      <c r="H1972" s="1"/>
    </row>
    <row r="1973" spans="2:8" x14ac:dyDescent="0.3">
      <c r="B1973" s="1"/>
      <c r="C1973" s="1"/>
      <c r="D1973" s="1"/>
      <c r="E1973" s="1"/>
      <c r="F1973" s="9"/>
      <c r="G1973" s="1"/>
      <c r="H1973" s="1"/>
    </row>
    <row r="1974" spans="2:8" x14ac:dyDescent="0.3">
      <c r="B1974" s="1"/>
      <c r="C1974" s="1"/>
      <c r="D1974" s="1"/>
      <c r="E1974" s="1"/>
      <c r="F1974" s="9"/>
      <c r="G1974" s="1"/>
      <c r="H1974" s="1"/>
    </row>
    <row r="1975" spans="2:8" x14ac:dyDescent="0.3">
      <c r="B1975" s="1"/>
      <c r="C1975" s="1"/>
      <c r="D1975" s="1"/>
      <c r="E1975" s="1"/>
      <c r="F1975" s="9"/>
      <c r="G1975" s="1"/>
      <c r="H1975" s="1"/>
    </row>
    <row r="1976" spans="2:8" x14ac:dyDescent="0.3">
      <c r="B1976" s="1"/>
      <c r="C1976" s="1"/>
      <c r="D1976" s="1"/>
      <c r="E1976" s="1"/>
      <c r="F1976" s="9"/>
      <c r="G1976" s="1"/>
      <c r="H1976" s="1"/>
    </row>
    <row r="1977" spans="2:8" x14ac:dyDescent="0.3">
      <c r="B1977" s="1"/>
      <c r="C1977" s="1"/>
      <c r="D1977" s="1"/>
      <c r="E1977" s="1"/>
      <c r="F1977" s="9"/>
      <c r="G1977" s="1"/>
      <c r="H1977" s="1"/>
    </row>
    <row r="1978" spans="2:8" x14ac:dyDescent="0.3">
      <c r="B1978" s="1"/>
      <c r="C1978" s="1"/>
      <c r="D1978" s="1"/>
      <c r="E1978" s="1"/>
      <c r="F1978" s="9"/>
      <c r="G1978" s="1"/>
      <c r="H1978" s="1"/>
    </row>
    <row r="1979" spans="2:8" x14ac:dyDescent="0.3">
      <c r="B1979" s="1"/>
      <c r="C1979" s="1"/>
      <c r="D1979" s="1"/>
      <c r="E1979" s="1"/>
      <c r="F1979" s="9"/>
      <c r="G1979" s="1"/>
      <c r="H1979" s="1"/>
    </row>
    <row r="1980" spans="2:8" x14ac:dyDescent="0.3">
      <c r="B1980" s="1"/>
      <c r="C1980" s="1"/>
      <c r="D1980" s="1"/>
      <c r="E1980" s="1"/>
      <c r="F1980" s="9"/>
      <c r="G1980" s="1"/>
      <c r="H1980" s="1"/>
    </row>
    <row r="1981" spans="2:8" x14ac:dyDescent="0.3">
      <c r="B1981" s="1"/>
      <c r="C1981" s="1"/>
      <c r="D1981" s="1"/>
      <c r="E1981" s="1"/>
      <c r="F1981" s="9"/>
      <c r="G1981" s="1"/>
      <c r="H1981" s="1"/>
    </row>
    <row r="1982" spans="2:8" x14ac:dyDescent="0.3">
      <c r="B1982" s="1"/>
      <c r="C1982" s="1"/>
      <c r="D1982" s="1"/>
      <c r="E1982" s="1"/>
      <c r="F1982" s="9"/>
      <c r="G1982" s="1"/>
      <c r="H1982" s="1"/>
    </row>
    <row r="1983" spans="2:8" x14ac:dyDescent="0.3">
      <c r="B1983" s="1"/>
      <c r="C1983" s="1"/>
      <c r="D1983" s="1"/>
      <c r="E1983" s="1"/>
      <c r="F1983" s="9"/>
      <c r="G1983" s="1"/>
      <c r="H1983" s="1"/>
    </row>
    <row r="1984" spans="2:8" x14ac:dyDescent="0.3">
      <c r="B1984" s="1"/>
      <c r="C1984" s="1"/>
      <c r="D1984" s="1"/>
      <c r="E1984" s="1"/>
      <c r="F1984" s="9"/>
      <c r="G1984" s="1"/>
      <c r="H1984" s="1"/>
    </row>
    <row r="1985" spans="2:8" x14ac:dyDescent="0.3">
      <c r="B1985" s="1"/>
      <c r="C1985" s="1"/>
      <c r="D1985" s="1"/>
      <c r="E1985" s="1"/>
      <c r="F1985" s="9"/>
      <c r="G1985" s="1"/>
      <c r="H1985" s="1"/>
    </row>
    <row r="1986" spans="2:8" x14ac:dyDescent="0.3">
      <c r="B1986" s="1"/>
      <c r="C1986" s="1"/>
      <c r="D1986" s="1"/>
      <c r="E1986" s="1"/>
      <c r="F1986" s="9"/>
      <c r="G1986" s="1"/>
      <c r="H1986" s="1"/>
    </row>
    <row r="1987" spans="2:8" x14ac:dyDescent="0.3">
      <c r="B1987" s="1"/>
      <c r="C1987" s="1"/>
      <c r="D1987" s="1"/>
      <c r="E1987" s="1"/>
      <c r="F1987" s="9"/>
      <c r="G1987" s="1"/>
      <c r="H1987" s="1"/>
    </row>
    <row r="1988" spans="2:8" x14ac:dyDescent="0.3">
      <c r="B1988" s="1"/>
      <c r="C1988" s="1"/>
      <c r="D1988" s="1"/>
      <c r="E1988" s="1"/>
      <c r="F1988" s="9"/>
      <c r="G1988" s="1"/>
      <c r="H1988" s="1"/>
    </row>
    <row r="1989" spans="2:8" x14ac:dyDescent="0.3">
      <c r="B1989" s="1"/>
      <c r="C1989" s="1"/>
      <c r="D1989" s="1"/>
      <c r="E1989" s="1"/>
      <c r="F1989" s="9"/>
      <c r="G1989" s="1"/>
      <c r="H1989" s="1"/>
    </row>
    <row r="1990" spans="2:8" x14ac:dyDescent="0.3">
      <c r="B1990" s="1"/>
      <c r="C1990" s="1"/>
      <c r="D1990" s="1"/>
      <c r="E1990" s="1"/>
      <c r="F1990" s="9"/>
      <c r="G1990" s="1"/>
      <c r="H1990" s="1"/>
    </row>
    <row r="1991" spans="2:8" x14ac:dyDescent="0.3">
      <c r="B1991" s="1"/>
      <c r="C1991" s="1"/>
      <c r="D1991" s="1"/>
      <c r="E1991" s="1"/>
      <c r="F1991" s="9"/>
      <c r="G1991" s="1"/>
      <c r="H1991" s="1"/>
    </row>
    <row r="1992" spans="2:8" x14ac:dyDescent="0.3">
      <c r="B1992" s="1"/>
      <c r="C1992" s="1"/>
      <c r="D1992" s="1"/>
      <c r="E1992" s="1"/>
      <c r="F1992" s="9"/>
      <c r="G1992" s="1"/>
      <c r="H1992" s="1"/>
    </row>
    <row r="1993" spans="2:8" x14ac:dyDescent="0.3">
      <c r="B1993" s="1"/>
      <c r="C1993" s="1"/>
      <c r="D1993" s="1"/>
      <c r="E1993" s="1"/>
      <c r="F1993" s="9"/>
      <c r="G1993" s="1"/>
      <c r="H1993" s="1"/>
    </row>
    <row r="1994" spans="2:8" x14ac:dyDescent="0.3">
      <c r="B1994" s="1"/>
      <c r="C1994" s="1"/>
      <c r="D1994" s="1"/>
      <c r="E1994" s="1"/>
      <c r="F1994" s="9"/>
      <c r="G1994" s="1"/>
      <c r="H1994" s="1"/>
    </row>
    <row r="1995" spans="2:8" x14ac:dyDescent="0.3">
      <c r="B1995" s="1"/>
      <c r="C1995" s="1"/>
      <c r="D1995" s="1"/>
      <c r="E1995" s="1"/>
      <c r="F1995" s="9"/>
      <c r="G1995" s="1"/>
      <c r="H1995" s="1"/>
    </row>
    <row r="1996" spans="2:8" x14ac:dyDescent="0.3">
      <c r="B1996" s="1"/>
      <c r="C1996" s="1"/>
      <c r="D1996" s="1"/>
      <c r="E1996" s="1"/>
      <c r="F1996" s="9"/>
      <c r="G1996" s="1"/>
      <c r="H1996" s="1"/>
    </row>
    <row r="1997" spans="2:8" x14ac:dyDescent="0.3">
      <c r="B1997" s="1"/>
      <c r="C1997" s="1"/>
      <c r="D1997" s="1"/>
      <c r="E1997" s="1"/>
      <c r="F1997" s="9"/>
      <c r="G1997" s="1"/>
      <c r="H1997" s="1"/>
    </row>
    <row r="1998" spans="2:8" x14ac:dyDescent="0.3">
      <c r="B1998" s="1"/>
      <c r="C1998" s="1"/>
      <c r="D1998" s="1"/>
      <c r="E1998" s="1"/>
      <c r="F1998" s="9"/>
      <c r="G1998" s="1"/>
      <c r="H1998" s="1"/>
    </row>
    <row r="1999" spans="2:8" x14ac:dyDescent="0.3">
      <c r="B1999" s="1"/>
      <c r="C1999" s="1"/>
      <c r="D1999" s="1"/>
      <c r="E1999" s="1"/>
      <c r="F1999" s="9"/>
      <c r="G1999" s="1"/>
      <c r="H1999" s="1"/>
    </row>
    <row r="2000" spans="2:8" x14ac:dyDescent="0.3">
      <c r="B2000" s="1"/>
      <c r="C2000" s="1"/>
      <c r="D2000" s="1"/>
      <c r="E2000" s="1"/>
      <c r="F2000" s="9"/>
      <c r="G2000" s="1"/>
      <c r="H2000" s="1"/>
    </row>
    <row r="2001" spans="2:8" x14ac:dyDescent="0.3">
      <c r="B2001" s="1"/>
      <c r="C2001" s="1"/>
      <c r="D2001" s="1"/>
      <c r="E2001" s="1"/>
      <c r="F2001" s="9"/>
      <c r="G2001" s="1"/>
      <c r="H2001" s="1"/>
    </row>
    <row r="2002" spans="2:8" x14ac:dyDescent="0.3">
      <c r="B2002" s="1"/>
      <c r="C2002" s="1"/>
      <c r="D2002" s="1"/>
      <c r="E2002" s="1"/>
      <c r="F2002" s="9"/>
      <c r="G2002" s="1"/>
      <c r="H2002" s="1"/>
    </row>
    <row r="2003" spans="2:8" x14ac:dyDescent="0.3">
      <c r="B2003" s="1"/>
      <c r="C2003" s="1"/>
      <c r="D2003" s="1"/>
      <c r="E2003" s="1"/>
      <c r="F2003" s="9"/>
      <c r="G2003" s="1"/>
      <c r="H2003" s="1"/>
    </row>
    <row r="2004" spans="2:8" x14ac:dyDescent="0.3">
      <c r="B2004" s="1"/>
      <c r="C2004" s="1"/>
      <c r="D2004" s="1"/>
      <c r="E2004" s="1"/>
      <c r="F2004" s="9"/>
      <c r="G2004" s="1"/>
      <c r="H2004" s="1"/>
    </row>
    <row r="2005" spans="2:8" x14ac:dyDescent="0.3">
      <c r="B2005" s="1"/>
      <c r="C2005" s="1"/>
      <c r="D2005" s="1"/>
      <c r="E2005" s="1"/>
      <c r="F2005" s="9"/>
      <c r="G2005" s="1"/>
      <c r="H2005" s="1"/>
    </row>
    <row r="2006" spans="2:8" x14ac:dyDescent="0.3">
      <c r="B2006" s="1"/>
      <c r="C2006" s="1"/>
      <c r="D2006" s="1"/>
      <c r="E2006" s="1"/>
      <c r="F2006" s="9"/>
      <c r="G2006" s="1"/>
      <c r="H2006" s="1"/>
    </row>
    <row r="2007" spans="2:8" x14ac:dyDescent="0.3">
      <c r="B2007" s="1"/>
      <c r="C2007" s="1"/>
      <c r="D2007" s="1"/>
      <c r="E2007" s="1"/>
      <c r="F2007" s="9"/>
      <c r="G2007" s="1"/>
      <c r="H2007" s="1"/>
    </row>
    <row r="2008" spans="2:8" x14ac:dyDescent="0.3">
      <c r="B2008" s="1"/>
      <c r="C2008" s="1"/>
      <c r="D2008" s="1"/>
      <c r="E2008" s="1"/>
      <c r="F2008" s="9"/>
      <c r="G2008" s="1"/>
      <c r="H2008" s="1"/>
    </row>
    <row r="2009" spans="2:8" x14ac:dyDescent="0.3">
      <c r="B2009" s="1"/>
      <c r="C2009" s="1"/>
      <c r="D2009" s="1"/>
      <c r="E2009" s="1"/>
      <c r="F2009" s="9"/>
      <c r="G2009" s="1"/>
      <c r="H2009" s="1"/>
    </row>
    <row r="2010" spans="2:8" x14ac:dyDescent="0.3">
      <c r="B2010" s="1"/>
      <c r="C2010" s="1"/>
      <c r="D2010" s="1"/>
      <c r="E2010" s="1"/>
      <c r="F2010" s="9"/>
      <c r="G2010" s="1"/>
      <c r="H2010" s="1"/>
    </row>
    <row r="2011" spans="2:8" x14ac:dyDescent="0.3">
      <c r="B2011" s="1"/>
      <c r="C2011" s="1"/>
      <c r="D2011" s="1"/>
      <c r="E2011" s="1"/>
      <c r="F2011" s="9"/>
      <c r="G2011" s="1"/>
      <c r="H2011" s="1"/>
    </row>
    <row r="2012" spans="2:8" x14ac:dyDescent="0.3">
      <c r="B2012" s="1"/>
      <c r="C2012" s="1"/>
      <c r="D2012" s="1"/>
      <c r="E2012" s="1"/>
      <c r="F2012" s="9"/>
      <c r="G2012" s="1"/>
      <c r="H2012" s="1"/>
    </row>
    <row r="2013" spans="2:8" x14ac:dyDescent="0.3">
      <c r="B2013" s="1"/>
      <c r="C2013" s="1"/>
      <c r="D2013" s="1"/>
      <c r="E2013" s="1"/>
      <c r="F2013" s="9"/>
      <c r="G2013" s="1"/>
      <c r="H2013" s="1"/>
    </row>
    <row r="2014" spans="2:8" x14ac:dyDescent="0.3">
      <c r="B2014" s="1"/>
      <c r="C2014" s="1"/>
      <c r="D2014" s="1"/>
      <c r="E2014" s="1"/>
      <c r="F2014" s="9"/>
      <c r="G2014" s="1"/>
      <c r="H2014" s="1"/>
    </row>
    <row r="2015" spans="2:8" x14ac:dyDescent="0.3">
      <c r="B2015" s="1"/>
      <c r="C2015" s="1"/>
      <c r="D2015" s="1"/>
      <c r="E2015" s="1"/>
      <c r="F2015" s="9"/>
      <c r="G2015" s="1"/>
      <c r="H2015" s="1"/>
    </row>
    <row r="2016" spans="2:8" x14ac:dyDescent="0.3">
      <c r="B2016" s="1"/>
      <c r="C2016" s="1"/>
      <c r="D2016" s="1"/>
      <c r="E2016" s="1"/>
      <c r="F2016" s="9"/>
      <c r="G2016" s="1"/>
      <c r="H2016" s="1"/>
    </row>
    <row r="2017" spans="2:8" x14ac:dyDescent="0.3">
      <c r="B2017" s="1"/>
      <c r="C2017" s="1"/>
      <c r="D2017" s="1"/>
      <c r="E2017" s="1"/>
      <c r="F2017" s="9"/>
      <c r="G2017" s="1"/>
      <c r="H2017" s="1"/>
    </row>
    <row r="2018" spans="2:8" x14ac:dyDescent="0.3">
      <c r="B2018" s="1"/>
      <c r="C2018" s="1"/>
      <c r="D2018" s="1"/>
      <c r="E2018" s="1"/>
      <c r="F2018" s="9"/>
      <c r="G2018" s="1"/>
      <c r="H2018" s="1"/>
    </row>
    <row r="2019" spans="2:8" x14ac:dyDescent="0.3">
      <c r="B2019" s="1"/>
      <c r="C2019" s="1"/>
      <c r="D2019" s="1"/>
      <c r="E2019" s="1"/>
      <c r="F2019" s="9"/>
      <c r="G2019" s="1"/>
      <c r="H2019" s="1"/>
    </row>
    <row r="2020" spans="2:8" x14ac:dyDescent="0.3">
      <c r="B2020" s="1"/>
      <c r="C2020" s="1"/>
      <c r="D2020" s="1"/>
      <c r="E2020" s="1"/>
      <c r="F2020" s="9"/>
      <c r="G2020" s="1"/>
      <c r="H2020" s="1"/>
    </row>
    <row r="2021" spans="2:8" x14ac:dyDescent="0.3">
      <c r="B2021" s="1"/>
      <c r="C2021" s="1"/>
      <c r="D2021" s="1"/>
      <c r="E2021" s="1"/>
      <c r="F2021" s="9"/>
      <c r="G2021" s="1"/>
      <c r="H2021" s="1"/>
    </row>
    <row r="2022" spans="2:8" x14ac:dyDescent="0.3">
      <c r="B2022" s="1"/>
      <c r="C2022" s="1"/>
      <c r="D2022" s="1"/>
      <c r="E2022" s="1"/>
      <c r="F2022" s="9"/>
      <c r="G2022" s="1"/>
      <c r="H2022" s="1"/>
    </row>
    <row r="2023" spans="2:8" x14ac:dyDescent="0.3">
      <c r="B2023" s="1"/>
      <c r="C2023" s="1"/>
      <c r="D2023" s="1"/>
      <c r="E2023" s="1"/>
      <c r="F2023" s="9"/>
      <c r="G2023" s="1"/>
      <c r="H2023" s="1"/>
    </row>
    <row r="2024" spans="2:8" x14ac:dyDescent="0.3">
      <c r="B2024" s="1"/>
      <c r="C2024" s="1"/>
      <c r="D2024" s="1"/>
      <c r="E2024" s="1"/>
      <c r="F2024" s="9"/>
      <c r="G2024" s="1"/>
      <c r="H2024" s="1"/>
    </row>
    <row r="2025" spans="2:8" x14ac:dyDescent="0.3">
      <c r="B2025" s="1"/>
      <c r="C2025" s="1"/>
      <c r="D2025" s="1"/>
      <c r="E2025" s="1"/>
      <c r="F2025" s="9"/>
      <c r="G2025" s="1"/>
      <c r="H2025" s="1"/>
    </row>
    <row r="2026" spans="2:8" x14ac:dyDescent="0.3">
      <c r="B2026" s="1"/>
      <c r="C2026" s="1"/>
      <c r="D2026" s="1"/>
      <c r="E2026" s="1"/>
      <c r="F2026" s="9"/>
      <c r="G2026" s="1"/>
      <c r="H2026" s="1"/>
    </row>
    <row r="2027" spans="2:8" x14ac:dyDescent="0.3">
      <c r="B2027" s="1"/>
      <c r="C2027" s="1"/>
      <c r="D2027" s="1"/>
      <c r="E2027" s="1"/>
      <c r="F2027" s="9"/>
      <c r="G2027" s="1"/>
      <c r="H2027" s="1"/>
    </row>
    <row r="2028" spans="2:8" x14ac:dyDescent="0.3">
      <c r="B2028" s="1"/>
      <c r="C2028" s="1"/>
      <c r="D2028" s="1"/>
      <c r="E2028" s="1"/>
      <c r="F2028" s="9"/>
      <c r="G2028" s="1"/>
      <c r="H2028" s="1"/>
    </row>
    <row r="2029" spans="2:8" x14ac:dyDescent="0.3">
      <c r="B2029" s="1"/>
      <c r="C2029" s="1"/>
      <c r="D2029" s="1"/>
      <c r="E2029" s="1"/>
      <c r="F2029" s="9"/>
      <c r="G2029" s="1"/>
      <c r="H2029" s="1"/>
    </row>
    <row r="2030" spans="2:8" x14ac:dyDescent="0.3">
      <c r="B2030" s="1"/>
      <c r="C2030" s="1"/>
      <c r="D2030" s="1"/>
      <c r="E2030" s="1"/>
      <c r="F2030" s="9"/>
      <c r="G2030" s="1"/>
      <c r="H2030" s="1"/>
    </row>
    <row r="2031" spans="2:8" x14ac:dyDescent="0.3">
      <c r="B2031" s="1"/>
      <c r="C2031" s="1"/>
      <c r="D2031" s="1"/>
      <c r="E2031" s="1"/>
      <c r="F2031" s="9"/>
      <c r="G2031" s="1"/>
      <c r="H2031" s="1"/>
    </row>
    <row r="2032" spans="2:8" x14ac:dyDescent="0.3">
      <c r="B2032" s="1"/>
      <c r="C2032" s="1"/>
      <c r="D2032" s="1"/>
      <c r="E2032" s="1"/>
      <c r="F2032" s="9"/>
      <c r="G2032" s="1"/>
      <c r="H2032" s="1"/>
    </row>
    <row r="2033" spans="2:8" x14ac:dyDescent="0.3">
      <c r="B2033" s="1"/>
      <c r="C2033" s="1"/>
      <c r="D2033" s="1"/>
      <c r="E2033" s="1"/>
      <c r="F2033" s="9"/>
      <c r="G2033" s="1"/>
      <c r="H2033" s="1"/>
    </row>
    <row r="2034" spans="2:8" x14ac:dyDescent="0.3">
      <c r="B2034" s="1"/>
      <c r="C2034" s="1"/>
      <c r="D2034" s="1"/>
      <c r="E2034" s="1"/>
      <c r="F2034" s="9"/>
      <c r="G2034" s="1"/>
      <c r="H2034" s="1"/>
    </row>
    <row r="2035" spans="2:8" x14ac:dyDescent="0.3">
      <c r="B2035" s="1"/>
      <c r="C2035" s="1"/>
      <c r="D2035" s="1"/>
      <c r="E2035" s="1"/>
      <c r="F2035" s="9"/>
      <c r="G2035" s="1"/>
      <c r="H2035" s="1"/>
    </row>
    <row r="2036" spans="2:8" x14ac:dyDescent="0.3">
      <c r="B2036" s="1"/>
      <c r="C2036" s="1"/>
      <c r="D2036" s="1"/>
      <c r="E2036" s="1"/>
      <c r="F2036" s="9"/>
      <c r="G2036" s="1"/>
      <c r="H2036" s="1"/>
    </row>
    <row r="2037" spans="2:8" x14ac:dyDescent="0.3">
      <c r="B2037" s="1"/>
      <c r="C2037" s="1"/>
      <c r="D2037" s="1"/>
      <c r="E2037" s="1"/>
      <c r="F2037" s="9"/>
      <c r="G2037" s="1"/>
      <c r="H2037" s="1"/>
    </row>
    <row r="2038" spans="2:8" x14ac:dyDescent="0.3">
      <c r="B2038" s="1"/>
      <c r="C2038" s="1"/>
      <c r="D2038" s="1"/>
      <c r="E2038" s="1"/>
      <c r="F2038" s="9"/>
      <c r="G2038" s="1"/>
      <c r="H2038" s="1"/>
    </row>
    <row r="2039" spans="2:8" x14ac:dyDescent="0.3">
      <c r="B2039" s="1"/>
      <c r="C2039" s="1"/>
      <c r="D2039" s="1"/>
      <c r="E2039" s="1"/>
      <c r="F2039" s="9"/>
      <c r="G2039" s="1"/>
      <c r="H2039" s="1"/>
    </row>
    <row r="2040" spans="2:8" x14ac:dyDescent="0.3">
      <c r="B2040" s="1"/>
      <c r="C2040" s="1"/>
      <c r="D2040" s="1"/>
      <c r="E2040" s="1"/>
      <c r="F2040" s="9"/>
      <c r="G2040" s="1"/>
      <c r="H2040" s="1"/>
    </row>
    <row r="2041" spans="2:8" x14ac:dyDescent="0.3">
      <c r="B2041" s="1"/>
      <c r="C2041" s="1"/>
      <c r="D2041" s="1"/>
      <c r="E2041" s="1"/>
      <c r="F2041" s="9"/>
      <c r="G2041" s="1"/>
      <c r="H2041" s="1"/>
    </row>
    <row r="2042" spans="2:8" x14ac:dyDescent="0.3">
      <c r="B2042" s="1"/>
      <c r="C2042" s="1"/>
      <c r="D2042" s="1"/>
      <c r="E2042" s="1"/>
      <c r="F2042" s="9"/>
      <c r="G2042" s="1"/>
      <c r="H2042" s="1"/>
    </row>
    <row r="2043" spans="2:8" x14ac:dyDescent="0.3">
      <c r="B2043" s="1"/>
      <c r="C2043" s="1"/>
      <c r="D2043" s="1"/>
      <c r="E2043" s="1"/>
      <c r="F2043" s="9"/>
      <c r="G2043" s="1"/>
      <c r="H2043" s="1"/>
    </row>
    <row r="2044" spans="2:8" x14ac:dyDescent="0.3">
      <c r="B2044" s="1"/>
      <c r="C2044" s="1"/>
      <c r="D2044" s="1"/>
      <c r="E2044" s="1"/>
      <c r="F2044" s="9"/>
      <c r="G2044" s="1"/>
      <c r="H2044" s="1"/>
    </row>
    <row r="2045" spans="2:8" x14ac:dyDescent="0.3">
      <c r="B2045" s="1"/>
      <c r="C2045" s="1"/>
      <c r="D2045" s="1"/>
      <c r="E2045" s="1"/>
      <c r="F2045" s="9"/>
      <c r="G2045" s="1"/>
      <c r="H2045" s="1"/>
    </row>
    <row r="2046" spans="2:8" x14ac:dyDescent="0.3">
      <c r="B2046" s="1"/>
      <c r="C2046" s="1"/>
      <c r="D2046" s="1"/>
      <c r="E2046" s="1"/>
      <c r="F2046" s="9"/>
      <c r="G2046" s="1"/>
      <c r="H2046" s="1"/>
    </row>
    <row r="2047" spans="2:8" x14ac:dyDescent="0.3">
      <c r="B2047" s="1"/>
      <c r="C2047" s="1"/>
      <c r="D2047" s="1"/>
      <c r="E2047" s="1"/>
      <c r="F2047" s="9"/>
      <c r="G2047" s="1"/>
      <c r="H2047" s="1"/>
    </row>
    <row r="2048" spans="2:8" x14ac:dyDescent="0.3">
      <c r="B2048" s="1"/>
      <c r="C2048" s="1"/>
      <c r="D2048" s="1"/>
      <c r="E2048" s="1"/>
      <c r="F2048" s="9"/>
      <c r="G2048" s="1"/>
      <c r="H2048" s="1"/>
    </row>
    <row r="2049" spans="2:8" x14ac:dyDescent="0.3">
      <c r="B2049" s="1"/>
      <c r="C2049" s="1"/>
      <c r="D2049" s="1"/>
      <c r="E2049" s="1"/>
      <c r="F2049" s="9"/>
      <c r="G2049" s="1"/>
      <c r="H2049" s="1"/>
    </row>
    <row r="2050" spans="2:8" x14ac:dyDescent="0.3">
      <c r="B2050" s="1"/>
      <c r="C2050" s="1"/>
      <c r="D2050" s="1"/>
      <c r="E2050" s="1"/>
      <c r="F2050" s="9"/>
      <c r="G2050" s="1"/>
      <c r="H2050" s="1"/>
    </row>
    <row r="2051" spans="2:8" x14ac:dyDescent="0.3">
      <c r="B2051" s="1"/>
      <c r="C2051" s="1"/>
      <c r="D2051" s="1"/>
      <c r="E2051" s="1"/>
      <c r="F2051" s="9"/>
      <c r="G2051" s="1"/>
      <c r="H2051" s="1"/>
    </row>
    <row r="2052" spans="2:8" x14ac:dyDescent="0.3">
      <c r="B2052" s="1"/>
      <c r="C2052" s="1"/>
      <c r="D2052" s="1"/>
      <c r="E2052" s="1"/>
      <c r="F2052" s="9"/>
      <c r="G2052" s="1"/>
      <c r="H2052" s="1"/>
    </row>
    <row r="2053" spans="2:8" x14ac:dyDescent="0.3">
      <c r="B2053" s="1"/>
      <c r="C2053" s="1"/>
      <c r="D2053" s="1"/>
      <c r="E2053" s="1"/>
      <c r="F2053" s="9"/>
      <c r="G2053" s="1"/>
      <c r="H2053" s="1"/>
    </row>
    <row r="2054" spans="2:8" x14ac:dyDescent="0.3">
      <c r="B2054" s="1"/>
      <c r="C2054" s="1"/>
      <c r="D2054" s="1"/>
      <c r="E2054" s="1"/>
      <c r="F2054" s="9"/>
      <c r="G2054" s="1"/>
      <c r="H2054" s="1"/>
    </row>
    <row r="2055" spans="2:8" x14ac:dyDescent="0.3">
      <c r="B2055" s="1"/>
      <c r="C2055" s="1"/>
      <c r="D2055" s="1"/>
      <c r="E2055" s="1"/>
      <c r="F2055" s="9"/>
      <c r="G2055" s="1"/>
      <c r="H2055" s="1"/>
    </row>
    <row r="2056" spans="2:8" x14ac:dyDescent="0.3">
      <c r="B2056" s="1"/>
      <c r="C2056" s="1"/>
      <c r="D2056" s="1"/>
      <c r="E2056" s="1"/>
      <c r="F2056" s="9"/>
      <c r="G2056" s="1"/>
      <c r="H2056" s="1"/>
    </row>
    <row r="2057" spans="2:8" x14ac:dyDescent="0.3">
      <c r="B2057" s="1"/>
      <c r="C2057" s="1"/>
      <c r="D2057" s="1"/>
      <c r="E2057" s="1"/>
      <c r="F2057" s="9"/>
      <c r="G2057" s="1"/>
      <c r="H2057" s="1"/>
    </row>
    <row r="2058" spans="2:8" x14ac:dyDescent="0.3">
      <c r="B2058" s="1"/>
      <c r="C2058" s="1"/>
      <c r="D2058" s="1"/>
      <c r="E2058" s="1"/>
      <c r="F2058" s="9"/>
      <c r="G2058" s="1"/>
      <c r="H2058" s="1"/>
    </row>
    <row r="2059" spans="2:8" x14ac:dyDescent="0.3">
      <c r="B2059" s="1"/>
      <c r="C2059" s="1"/>
      <c r="D2059" s="1"/>
      <c r="E2059" s="1"/>
      <c r="F2059" s="9"/>
      <c r="G2059" s="1"/>
      <c r="H2059" s="1"/>
    </row>
    <row r="2060" spans="2:8" x14ac:dyDescent="0.3">
      <c r="B2060" s="1"/>
      <c r="C2060" s="1"/>
      <c r="D2060" s="1"/>
      <c r="E2060" s="1"/>
      <c r="F2060" s="9"/>
      <c r="G2060" s="1"/>
      <c r="H2060" s="1"/>
    </row>
    <row r="2061" spans="2:8" x14ac:dyDescent="0.3">
      <c r="B2061" s="1"/>
      <c r="C2061" s="1"/>
      <c r="D2061" s="1"/>
      <c r="E2061" s="1"/>
      <c r="F2061" s="9"/>
      <c r="G2061" s="1"/>
      <c r="H2061" s="1"/>
    </row>
    <row r="2062" spans="2:8" x14ac:dyDescent="0.3">
      <c r="B2062" s="1"/>
      <c r="C2062" s="1"/>
      <c r="D2062" s="1"/>
      <c r="E2062" s="1"/>
      <c r="F2062" s="9"/>
      <c r="G2062" s="1"/>
      <c r="H2062" s="1"/>
    </row>
    <row r="2063" spans="2:8" x14ac:dyDescent="0.3">
      <c r="B2063" s="1"/>
      <c r="C2063" s="1"/>
      <c r="D2063" s="1"/>
      <c r="E2063" s="1"/>
      <c r="F2063" s="9"/>
      <c r="G2063" s="1"/>
      <c r="H2063" s="1"/>
    </row>
    <row r="2064" spans="2:8" x14ac:dyDescent="0.3">
      <c r="B2064" s="1"/>
      <c r="C2064" s="1"/>
      <c r="D2064" s="1"/>
      <c r="E2064" s="1"/>
      <c r="F2064" s="9"/>
      <c r="G2064" s="1"/>
      <c r="H2064" s="1"/>
    </row>
    <row r="2065" spans="2:8" x14ac:dyDescent="0.3">
      <c r="B2065" s="1"/>
      <c r="C2065" s="1"/>
      <c r="D2065" s="1"/>
      <c r="E2065" s="1"/>
      <c r="F2065" s="9"/>
      <c r="G2065" s="1"/>
      <c r="H2065" s="1"/>
    </row>
    <row r="2066" spans="2:8" x14ac:dyDescent="0.3">
      <c r="B2066" s="1"/>
      <c r="C2066" s="1"/>
      <c r="D2066" s="1"/>
      <c r="E2066" s="1"/>
      <c r="F2066" s="9"/>
      <c r="G2066" s="1"/>
      <c r="H2066" s="1"/>
    </row>
    <row r="2067" spans="2:8" x14ac:dyDescent="0.3">
      <c r="B2067" s="1"/>
      <c r="C2067" s="1"/>
      <c r="D2067" s="1"/>
      <c r="E2067" s="1"/>
      <c r="F2067" s="9"/>
      <c r="G2067" s="1"/>
      <c r="H2067" s="1"/>
    </row>
    <row r="2068" spans="2:8" x14ac:dyDescent="0.3">
      <c r="B2068" s="1"/>
      <c r="C2068" s="1"/>
      <c r="D2068" s="1"/>
      <c r="E2068" s="1"/>
      <c r="F2068" s="9"/>
      <c r="G2068" s="1"/>
      <c r="H2068" s="1"/>
    </row>
    <row r="2069" spans="2:8" x14ac:dyDescent="0.3">
      <c r="B2069" s="1"/>
      <c r="C2069" s="1"/>
      <c r="D2069" s="1"/>
      <c r="E2069" s="1"/>
      <c r="F2069" s="9"/>
      <c r="G2069" s="1"/>
      <c r="H2069" s="1"/>
    </row>
    <row r="2070" spans="2:8" x14ac:dyDescent="0.3">
      <c r="B2070" s="1"/>
      <c r="C2070" s="1"/>
      <c r="D2070" s="1"/>
      <c r="E2070" s="1"/>
      <c r="F2070" s="9"/>
      <c r="G2070" s="1"/>
      <c r="H2070" s="1"/>
    </row>
    <row r="2071" spans="2:8" x14ac:dyDescent="0.3">
      <c r="B2071" s="1"/>
      <c r="C2071" s="1"/>
      <c r="D2071" s="1"/>
      <c r="E2071" s="1"/>
      <c r="F2071" s="9"/>
      <c r="G2071" s="1"/>
      <c r="H2071" s="1"/>
    </row>
    <row r="2072" spans="2:8" x14ac:dyDescent="0.3">
      <c r="B2072" s="1"/>
      <c r="C2072" s="1"/>
      <c r="D2072" s="1"/>
      <c r="E2072" s="1"/>
      <c r="F2072" s="9"/>
      <c r="G2072" s="1"/>
      <c r="H2072" s="1"/>
    </row>
    <row r="2073" spans="2:8" x14ac:dyDescent="0.3">
      <c r="B2073" s="1"/>
      <c r="C2073" s="1"/>
      <c r="D2073" s="1"/>
      <c r="E2073" s="1"/>
      <c r="F2073" s="9"/>
      <c r="G2073" s="1"/>
      <c r="H2073" s="1"/>
    </row>
    <row r="2074" spans="2:8" x14ac:dyDescent="0.3">
      <c r="B2074" s="1"/>
      <c r="C2074" s="1"/>
      <c r="D2074" s="1"/>
      <c r="E2074" s="1"/>
      <c r="F2074" s="9"/>
      <c r="G2074" s="1"/>
      <c r="H2074" s="1"/>
    </row>
    <row r="2075" spans="2:8" x14ac:dyDescent="0.3">
      <c r="B2075" s="1"/>
      <c r="C2075" s="1"/>
      <c r="D2075" s="1"/>
      <c r="E2075" s="1"/>
      <c r="F2075" s="9"/>
      <c r="G2075" s="1"/>
      <c r="H2075" s="1"/>
    </row>
    <row r="2076" spans="2:8" x14ac:dyDescent="0.3">
      <c r="B2076" s="1"/>
      <c r="C2076" s="1"/>
      <c r="D2076" s="1"/>
      <c r="E2076" s="1"/>
      <c r="F2076" s="9"/>
      <c r="G2076" s="1"/>
      <c r="H2076" s="1"/>
    </row>
    <row r="2077" spans="2:8" x14ac:dyDescent="0.3">
      <c r="B2077" s="1"/>
      <c r="C2077" s="1"/>
      <c r="D2077" s="1"/>
      <c r="E2077" s="1"/>
      <c r="F2077" s="9"/>
      <c r="G2077" s="1"/>
      <c r="H2077" s="1"/>
    </row>
    <row r="2078" spans="2:8" x14ac:dyDescent="0.3">
      <c r="B2078" s="1"/>
      <c r="C2078" s="1"/>
      <c r="D2078" s="1"/>
      <c r="E2078" s="1"/>
      <c r="F2078" s="9"/>
      <c r="G2078" s="1"/>
      <c r="H2078" s="1"/>
    </row>
    <row r="2079" spans="2:8" x14ac:dyDescent="0.3">
      <c r="B2079" s="1"/>
      <c r="C2079" s="1"/>
      <c r="D2079" s="1"/>
      <c r="E2079" s="1"/>
      <c r="F2079" s="9"/>
      <c r="G2079" s="1"/>
      <c r="H2079" s="1"/>
    </row>
    <row r="2080" spans="2:8" x14ac:dyDescent="0.3">
      <c r="B2080" s="1"/>
      <c r="C2080" s="1"/>
      <c r="D2080" s="1"/>
      <c r="E2080" s="1"/>
      <c r="F2080" s="9"/>
      <c r="G2080" s="1"/>
      <c r="H2080" s="1"/>
    </row>
    <row r="2081" spans="2:8" x14ac:dyDescent="0.3">
      <c r="B2081" s="1"/>
      <c r="C2081" s="1"/>
      <c r="D2081" s="1"/>
      <c r="E2081" s="1"/>
      <c r="F2081" s="9"/>
      <c r="G2081" s="1"/>
      <c r="H2081" s="1"/>
    </row>
    <row r="2082" spans="2:8" x14ac:dyDescent="0.3">
      <c r="B2082" s="1"/>
      <c r="C2082" s="1"/>
      <c r="D2082" s="1"/>
      <c r="E2082" s="1"/>
      <c r="F2082" s="9"/>
      <c r="G2082" s="1"/>
      <c r="H2082" s="1"/>
    </row>
    <row r="2083" spans="2:8" x14ac:dyDescent="0.3">
      <c r="B2083" s="1"/>
      <c r="C2083" s="1"/>
      <c r="D2083" s="1"/>
      <c r="E2083" s="1"/>
      <c r="F2083" s="9"/>
      <c r="G2083" s="1"/>
      <c r="H2083" s="1"/>
    </row>
    <row r="2084" spans="2:8" x14ac:dyDescent="0.3">
      <c r="B2084" s="1"/>
      <c r="C2084" s="1"/>
      <c r="D2084" s="1"/>
      <c r="E2084" s="1"/>
      <c r="F2084" s="9"/>
      <c r="G2084" s="1"/>
      <c r="H2084" s="1"/>
    </row>
    <row r="2085" spans="2:8" x14ac:dyDescent="0.3">
      <c r="B2085" s="1"/>
      <c r="C2085" s="1"/>
      <c r="D2085" s="1"/>
      <c r="E2085" s="1"/>
      <c r="F2085" s="9"/>
      <c r="G2085" s="1"/>
      <c r="H2085" s="1"/>
    </row>
    <row r="2086" spans="2:8" x14ac:dyDescent="0.3">
      <c r="B2086" s="1"/>
      <c r="C2086" s="1"/>
      <c r="D2086" s="1"/>
      <c r="E2086" s="1"/>
      <c r="F2086" s="9"/>
      <c r="G2086" s="1"/>
      <c r="H2086" s="1"/>
    </row>
    <row r="2087" spans="2:8" x14ac:dyDescent="0.3">
      <c r="B2087" s="1"/>
      <c r="C2087" s="1"/>
      <c r="D2087" s="1"/>
      <c r="E2087" s="1"/>
      <c r="F2087" s="9"/>
      <c r="G2087" s="1"/>
      <c r="H2087" s="1"/>
    </row>
    <row r="2088" spans="2:8" x14ac:dyDescent="0.3">
      <c r="B2088" s="1"/>
      <c r="C2088" s="1"/>
      <c r="D2088" s="1"/>
      <c r="E2088" s="1"/>
      <c r="F2088" s="9"/>
      <c r="G2088" s="1"/>
      <c r="H2088" s="1"/>
    </row>
    <row r="2089" spans="2:8" x14ac:dyDescent="0.3">
      <c r="B2089" s="1"/>
      <c r="C2089" s="1"/>
      <c r="D2089" s="1"/>
      <c r="E2089" s="1"/>
      <c r="F2089" s="9"/>
      <c r="G2089" s="1"/>
      <c r="H2089" s="1"/>
    </row>
    <row r="2090" spans="2:8" x14ac:dyDescent="0.3">
      <c r="B2090" s="1"/>
      <c r="C2090" s="1"/>
      <c r="D2090" s="1"/>
      <c r="E2090" s="1"/>
      <c r="F2090" s="9"/>
      <c r="G2090" s="1"/>
      <c r="H2090" s="1"/>
    </row>
    <row r="2091" spans="2:8" x14ac:dyDescent="0.3">
      <c r="B2091" s="1"/>
      <c r="C2091" s="1"/>
      <c r="D2091" s="1"/>
      <c r="E2091" s="1"/>
      <c r="F2091" s="9"/>
      <c r="G2091" s="1"/>
      <c r="H2091" s="1"/>
    </row>
    <row r="2092" spans="2:8" x14ac:dyDescent="0.3">
      <c r="B2092" s="1"/>
      <c r="C2092" s="1"/>
      <c r="D2092" s="1"/>
      <c r="E2092" s="1"/>
      <c r="F2092" s="9"/>
      <c r="G2092" s="1"/>
      <c r="H2092" s="1"/>
    </row>
    <row r="2093" spans="2:8" x14ac:dyDescent="0.3">
      <c r="B2093" s="1"/>
      <c r="C2093" s="1"/>
      <c r="D2093" s="1"/>
      <c r="E2093" s="1"/>
      <c r="F2093" s="9"/>
      <c r="G2093" s="1"/>
      <c r="H2093" s="1"/>
    </row>
    <row r="2094" spans="2:8" x14ac:dyDescent="0.3">
      <c r="B2094" s="1"/>
      <c r="C2094" s="1"/>
      <c r="D2094" s="1"/>
      <c r="E2094" s="1"/>
      <c r="F2094" s="9"/>
      <c r="G2094" s="1"/>
      <c r="H2094" s="1"/>
    </row>
    <row r="2095" spans="2:8" x14ac:dyDescent="0.3">
      <c r="B2095" s="1"/>
      <c r="C2095" s="1"/>
      <c r="D2095" s="1"/>
      <c r="E2095" s="1"/>
      <c r="F2095" s="9"/>
      <c r="G2095" s="1"/>
      <c r="H2095" s="1"/>
    </row>
    <row r="2096" spans="2:8" x14ac:dyDescent="0.3">
      <c r="B2096" s="1"/>
      <c r="C2096" s="1"/>
      <c r="D2096" s="1"/>
      <c r="E2096" s="1"/>
      <c r="F2096" s="9"/>
      <c r="G2096" s="1"/>
      <c r="H2096" s="1"/>
    </row>
    <row r="2097" spans="2:8" x14ac:dyDescent="0.3">
      <c r="B2097" s="1"/>
      <c r="C2097" s="1"/>
      <c r="D2097" s="1"/>
      <c r="E2097" s="1"/>
      <c r="F2097" s="9"/>
      <c r="G2097" s="1"/>
      <c r="H2097" s="1"/>
    </row>
    <row r="2098" spans="2:8" x14ac:dyDescent="0.3">
      <c r="B2098" s="1"/>
      <c r="C2098" s="1"/>
      <c r="D2098" s="1"/>
      <c r="E2098" s="1"/>
      <c r="F2098" s="9"/>
      <c r="G2098" s="1"/>
      <c r="H2098" s="1"/>
    </row>
    <row r="2099" spans="2:8" x14ac:dyDescent="0.3">
      <c r="B2099" s="1"/>
      <c r="C2099" s="1"/>
      <c r="D2099" s="1"/>
      <c r="E2099" s="1"/>
      <c r="F2099" s="9"/>
      <c r="G2099" s="1"/>
      <c r="H2099" s="1"/>
    </row>
    <row r="2100" spans="2:8" x14ac:dyDescent="0.3">
      <c r="B2100" s="1"/>
      <c r="C2100" s="1"/>
      <c r="D2100" s="1"/>
      <c r="E2100" s="1"/>
      <c r="F2100" s="9"/>
      <c r="G2100" s="1"/>
      <c r="H2100" s="1"/>
    </row>
    <row r="2101" spans="2:8" x14ac:dyDescent="0.3">
      <c r="B2101" s="1"/>
      <c r="C2101" s="1"/>
      <c r="D2101" s="1"/>
      <c r="E2101" s="1"/>
      <c r="F2101" s="9"/>
      <c r="G2101" s="1"/>
      <c r="H2101" s="1"/>
    </row>
    <row r="2102" spans="2:8" x14ac:dyDescent="0.3">
      <c r="B2102" s="1"/>
      <c r="C2102" s="1"/>
      <c r="D2102" s="1"/>
      <c r="E2102" s="1"/>
      <c r="F2102" s="9"/>
      <c r="G2102" s="1"/>
      <c r="H2102" s="1"/>
    </row>
    <row r="2103" spans="2:8" x14ac:dyDescent="0.3">
      <c r="B2103" s="1"/>
      <c r="C2103" s="1"/>
      <c r="D2103" s="1"/>
      <c r="E2103" s="1"/>
      <c r="F2103" s="9"/>
      <c r="G2103" s="1"/>
      <c r="H2103" s="1"/>
    </row>
    <row r="2104" spans="2:8" x14ac:dyDescent="0.3">
      <c r="B2104" s="1"/>
      <c r="C2104" s="1"/>
      <c r="D2104" s="1"/>
      <c r="E2104" s="1"/>
      <c r="F2104" s="9"/>
      <c r="G2104" s="1"/>
      <c r="H2104" s="1"/>
    </row>
    <row r="2105" spans="2:8" x14ac:dyDescent="0.3">
      <c r="B2105" s="1"/>
      <c r="C2105" s="1"/>
      <c r="D2105" s="1"/>
      <c r="E2105" s="1"/>
      <c r="F2105" s="9"/>
      <c r="G2105" s="1"/>
      <c r="H2105" s="1"/>
    </row>
    <row r="2106" spans="2:8" x14ac:dyDescent="0.3">
      <c r="B2106" s="1"/>
      <c r="C2106" s="1"/>
      <c r="D2106" s="1"/>
      <c r="E2106" s="1"/>
      <c r="F2106" s="9"/>
      <c r="G2106" s="1"/>
      <c r="H2106" s="1"/>
    </row>
    <row r="2107" spans="2:8" x14ac:dyDescent="0.3">
      <c r="B2107" s="1"/>
      <c r="C2107" s="1"/>
      <c r="D2107" s="1"/>
      <c r="E2107" s="1"/>
      <c r="F2107" s="9"/>
      <c r="G2107" s="1"/>
      <c r="H2107" s="1"/>
    </row>
    <row r="2108" spans="2:8" x14ac:dyDescent="0.3">
      <c r="B2108" s="1"/>
      <c r="C2108" s="1"/>
      <c r="D2108" s="1"/>
      <c r="E2108" s="1"/>
      <c r="F2108" s="9"/>
      <c r="G2108" s="1"/>
      <c r="H2108" s="1"/>
    </row>
    <row r="2109" spans="2:8" x14ac:dyDescent="0.3">
      <c r="B2109" s="1"/>
      <c r="C2109" s="1"/>
      <c r="D2109" s="1"/>
      <c r="E2109" s="1"/>
      <c r="F2109" s="9"/>
      <c r="G2109" s="1"/>
      <c r="H2109" s="1"/>
    </row>
    <row r="2110" spans="2:8" x14ac:dyDescent="0.3">
      <c r="B2110" s="1"/>
      <c r="C2110" s="1"/>
      <c r="D2110" s="1"/>
      <c r="E2110" s="1"/>
      <c r="F2110" s="9"/>
      <c r="G2110" s="1"/>
      <c r="H2110" s="1"/>
    </row>
    <row r="2111" spans="2:8" x14ac:dyDescent="0.3">
      <c r="B2111" s="1"/>
      <c r="C2111" s="1"/>
      <c r="D2111" s="1"/>
      <c r="E2111" s="1"/>
      <c r="F2111" s="9"/>
      <c r="G2111" s="1"/>
      <c r="H2111" s="1"/>
    </row>
    <row r="2112" spans="2:8" x14ac:dyDescent="0.3">
      <c r="B2112" s="1"/>
      <c r="C2112" s="1"/>
      <c r="D2112" s="1"/>
      <c r="E2112" s="1"/>
      <c r="F2112" s="9"/>
      <c r="G2112" s="1"/>
      <c r="H2112" s="1"/>
    </row>
    <row r="2113" spans="2:8" x14ac:dyDescent="0.3">
      <c r="B2113" s="1"/>
      <c r="C2113" s="1"/>
      <c r="D2113" s="1"/>
      <c r="E2113" s="1"/>
      <c r="F2113" s="9"/>
      <c r="G2113" s="1"/>
      <c r="H2113" s="1"/>
    </row>
    <row r="2114" spans="2:8" x14ac:dyDescent="0.3">
      <c r="B2114" s="1"/>
      <c r="C2114" s="1"/>
      <c r="D2114" s="1"/>
      <c r="E2114" s="1"/>
      <c r="F2114" s="9"/>
      <c r="G2114" s="1"/>
      <c r="H2114" s="1"/>
    </row>
    <row r="2115" spans="2:8" x14ac:dyDescent="0.3">
      <c r="B2115" s="1"/>
      <c r="C2115" s="1"/>
      <c r="D2115" s="1"/>
      <c r="E2115" s="1"/>
      <c r="F2115" s="9"/>
      <c r="G2115" s="1"/>
      <c r="H2115" s="1"/>
    </row>
    <row r="2116" spans="2:8" x14ac:dyDescent="0.3">
      <c r="B2116" s="1"/>
      <c r="C2116" s="1"/>
      <c r="D2116" s="1"/>
      <c r="E2116" s="1"/>
      <c r="F2116" s="9"/>
      <c r="G2116" s="1"/>
      <c r="H2116" s="1"/>
    </row>
    <row r="2117" spans="2:8" x14ac:dyDescent="0.3">
      <c r="B2117" s="1"/>
      <c r="C2117" s="1"/>
      <c r="D2117" s="1"/>
      <c r="E2117" s="1"/>
      <c r="F2117" s="9"/>
      <c r="G2117" s="1"/>
      <c r="H2117" s="1"/>
    </row>
    <row r="2118" spans="2:8" x14ac:dyDescent="0.3">
      <c r="B2118" s="1"/>
      <c r="C2118" s="1"/>
      <c r="D2118" s="1"/>
      <c r="E2118" s="1"/>
      <c r="F2118" s="9"/>
      <c r="G2118" s="1"/>
      <c r="H2118" s="1"/>
    </row>
    <row r="2119" spans="2:8" x14ac:dyDescent="0.3">
      <c r="B2119" s="1"/>
      <c r="C2119" s="1"/>
      <c r="D2119" s="1"/>
      <c r="E2119" s="1"/>
      <c r="F2119" s="9"/>
      <c r="G2119" s="1"/>
      <c r="H2119" s="1"/>
    </row>
    <row r="2120" spans="2:8" x14ac:dyDescent="0.3">
      <c r="B2120" s="1"/>
      <c r="C2120" s="1"/>
      <c r="D2120" s="1"/>
      <c r="E2120" s="1"/>
      <c r="F2120" s="9"/>
      <c r="G2120" s="1"/>
      <c r="H2120" s="1"/>
    </row>
    <row r="2121" spans="2:8" x14ac:dyDescent="0.3">
      <c r="B2121" s="1"/>
      <c r="C2121" s="1"/>
      <c r="D2121" s="1"/>
      <c r="E2121" s="1"/>
      <c r="F2121" s="9"/>
      <c r="G2121" s="1"/>
      <c r="H2121" s="1"/>
    </row>
    <row r="2122" spans="2:8" x14ac:dyDescent="0.3">
      <c r="B2122" s="1"/>
      <c r="C2122" s="1"/>
      <c r="D2122" s="1"/>
      <c r="E2122" s="1"/>
      <c r="F2122" s="9"/>
      <c r="G2122" s="1"/>
      <c r="H2122" s="1"/>
    </row>
    <row r="2123" spans="2:8" x14ac:dyDescent="0.3">
      <c r="B2123" s="1"/>
      <c r="C2123" s="1"/>
      <c r="D2123" s="1"/>
      <c r="E2123" s="1"/>
      <c r="F2123" s="9"/>
      <c r="G2123" s="1"/>
      <c r="H2123" s="1"/>
    </row>
    <row r="2124" spans="2:8" x14ac:dyDescent="0.3">
      <c r="B2124" s="1"/>
      <c r="C2124" s="1"/>
      <c r="D2124" s="1"/>
      <c r="E2124" s="1"/>
      <c r="F2124" s="9"/>
      <c r="G2124" s="1"/>
      <c r="H2124" s="1"/>
    </row>
    <row r="2125" spans="2:8" x14ac:dyDescent="0.3">
      <c r="B2125" s="1"/>
      <c r="C2125" s="1"/>
      <c r="D2125" s="1"/>
      <c r="E2125" s="1"/>
      <c r="F2125" s="9"/>
      <c r="G2125" s="1"/>
      <c r="H2125" s="1"/>
    </row>
    <row r="2126" spans="2:8" x14ac:dyDescent="0.3">
      <c r="B2126" s="1"/>
      <c r="C2126" s="1"/>
      <c r="D2126" s="1"/>
      <c r="E2126" s="1"/>
      <c r="F2126" s="9"/>
      <c r="G2126" s="1"/>
      <c r="H2126" s="1"/>
    </row>
    <row r="2127" spans="2:8" x14ac:dyDescent="0.3">
      <c r="B2127" s="1"/>
      <c r="C2127" s="1"/>
      <c r="D2127" s="1"/>
      <c r="E2127" s="1"/>
      <c r="F2127" s="9"/>
      <c r="G2127" s="1"/>
      <c r="H2127" s="1"/>
    </row>
    <row r="2128" spans="2:8" x14ac:dyDescent="0.3">
      <c r="B2128" s="1"/>
      <c r="C2128" s="1"/>
      <c r="D2128" s="1"/>
      <c r="E2128" s="1"/>
      <c r="F2128" s="9"/>
      <c r="G2128" s="1"/>
      <c r="H2128" s="1"/>
    </row>
    <row r="2129" spans="2:8" x14ac:dyDescent="0.3">
      <c r="B2129" s="1"/>
      <c r="C2129" s="1"/>
      <c r="D2129" s="1"/>
      <c r="E2129" s="1"/>
      <c r="F2129" s="9"/>
      <c r="G2129" s="1"/>
      <c r="H2129" s="1"/>
    </row>
    <row r="2130" spans="2:8" x14ac:dyDescent="0.3">
      <c r="B2130" s="1"/>
      <c r="C2130" s="1"/>
      <c r="D2130" s="1"/>
      <c r="E2130" s="1"/>
      <c r="F2130" s="9"/>
      <c r="G2130" s="1"/>
      <c r="H2130" s="1"/>
    </row>
    <row r="2131" spans="2:8" x14ac:dyDescent="0.3">
      <c r="B2131" s="1"/>
      <c r="C2131" s="1"/>
      <c r="D2131" s="1"/>
      <c r="E2131" s="1"/>
      <c r="F2131" s="9"/>
      <c r="G2131" s="1"/>
      <c r="H2131" s="1"/>
    </row>
    <row r="2132" spans="2:8" x14ac:dyDescent="0.3">
      <c r="B2132" s="1"/>
      <c r="C2132" s="1"/>
      <c r="D2132" s="1"/>
      <c r="E2132" s="1"/>
      <c r="F2132" s="9"/>
      <c r="G2132" s="1"/>
      <c r="H2132" s="1"/>
    </row>
    <row r="2133" spans="2:8" x14ac:dyDescent="0.3">
      <c r="B2133" s="1"/>
      <c r="C2133" s="1"/>
      <c r="D2133" s="1"/>
      <c r="E2133" s="1"/>
      <c r="F2133" s="9"/>
      <c r="G2133" s="1"/>
      <c r="H2133" s="1"/>
    </row>
    <row r="2134" spans="2:8" x14ac:dyDescent="0.3">
      <c r="B2134" s="1"/>
      <c r="C2134" s="1"/>
      <c r="D2134" s="1"/>
      <c r="E2134" s="1"/>
      <c r="F2134" s="9"/>
      <c r="G2134" s="1"/>
      <c r="H2134" s="1"/>
    </row>
    <row r="2135" spans="2:8" x14ac:dyDescent="0.3">
      <c r="B2135" s="1"/>
      <c r="C2135" s="1"/>
      <c r="D2135" s="1"/>
      <c r="E2135" s="1"/>
      <c r="F2135" s="9"/>
      <c r="G2135" s="1"/>
      <c r="H2135" s="1"/>
    </row>
    <row r="2136" spans="2:8" x14ac:dyDescent="0.3">
      <c r="B2136" s="1"/>
      <c r="C2136" s="1"/>
      <c r="D2136" s="1"/>
      <c r="E2136" s="1"/>
      <c r="F2136" s="9"/>
      <c r="G2136" s="1"/>
      <c r="H2136" s="1"/>
    </row>
    <row r="2137" spans="2:8" x14ac:dyDescent="0.3">
      <c r="B2137" s="1"/>
      <c r="C2137" s="1"/>
      <c r="D2137" s="1"/>
      <c r="E2137" s="1"/>
      <c r="F2137" s="9"/>
      <c r="G2137" s="1"/>
      <c r="H2137" s="1"/>
    </row>
    <row r="2138" spans="2:8" x14ac:dyDescent="0.3">
      <c r="B2138" s="1"/>
      <c r="C2138" s="1"/>
      <c r="D2138" s="1"/>
      <c r="E2138" s="1"/>
      <c r="F2138" s="9"/>
      <c r="G2138" s="1"/>
      <c r="H2138" s="1"/>
    </row>
    <row r="2139" spans="2:8" x14ac:dyDescent="0.3">
      <c r="B2139" s="1"/>
      <c r="C2139" s="1"/>
      <c r="D2139" s="1"/>
      <c r="E2139" s="1"/>
      <c r="F2139" s="9"/>
      <c r="G2139" s="1"/>
      <c r="H2139" s="1"/>
    </row>
    <row r="2140" spans="2:8" x14ac:dyDescent="0.3">
      <c r="B2140" s="1"/>
      <c r="C2140" s="1"/>
      <c r="D2140" s="1"/>
      <c r="E2140" s="1"/>
      <c r="F2140" s="9"/>
      <c r="G2140" s="1"/>
      <c r="H2140" s="1"/>
    </row>
    <row r="2141" spans="2:8" x14ac:dyDescent="0.3">
      <c r="B2141" s="1"/>
      <c r="C2141" s="1"/>
      <c r="D2141" s="1"/>
      <c r="E2141" s="1"/>
      <c r="F2141" s="9"/>
      <c r="G2141" s="1"/>
      <c r="H2141" s="1"/>
    </row>
    <row r="2142" spans="2:8" x14ac:dyDescent="0.3">
      <c r="B2142" s="1"/>
      <c r="C2142" s="1"/>
      <c r="D2142" s="1"/>
      <c r="E2142" s="1"/>
      <c r="F2142" s="9"/>
      <c r="G2142" s="1"/>
      <c r="H2142" s="1"/>
    </row>
    <row r="2143" spans="2:8" x14ac:dyDescent="0.3">
      <c r="B2143" s="1"/>
      <c r="C2143" s="1"/>
      <c r="D2143" s="1"/>
      <c r="E2143" s="1"/>
      <c r="F2143" s="9"/>
      <c r="G2143" s="1"/>
      <c r="H2143" s="1"/>
    </row>
    <row r="2144" spans="2:8" x14ac:dyDescent="0.3">
      <c r="B2144" s="1"/>
      <c r="C2144" s="1"/>
      <c r="D2144" s="1"/>
      <c r="E2144" s="1"/>
      <c r="F2144" s="9"/>
      <c r="G2144" s="1"/>
      <c r="H2144" s="1"/>
    </row>
    <row r="2145" spans="2:8" x14ac:dyDescent="0.3">
      <c r="B2145" s="1"/>
      <c r="C2145" s="1"/>
      <c r="D2145" s="1"/>
      <c r="E2145" s="1"/>
      <c r="F2145" s="9"/>
      <c r="G2145" s="1"/>
      <c r="H2145" s="1"/>
    </row>
    <row r="2146" spans="2:8" x14ac:dyDescent="0.3">
      <c r="B2146" s="1"/>
      <c r="C2146" s="1"/>
      <c r="D2146" s="1"/>
      <c r="E2146" s="1"/>
      <c r="F2146" s="9"/>
      <c r="G2146" s="1"/>
      <c r="H2146" s="1"/>
    </row>
    <row r="2147" spans="2:8" x14ac:dyDescent="0.3">
      <c r="B2147" s="1"/>
      <c r="C2147" s="1"/>
      <c r="D2147" s="1"/>
      <c r="E2147" s="1"/>
      <c r="F2147" s="9"/>
      <c r="G2147" s="1"/>
      <c r="H2147" s="1"/>
    </row>
    <row r="2148" spans="2:8" x14ac:dyDescent="0.3">
      <c r="B2148" s="1"/>
      <c r="C2148" s="1"/>
      <c r="D2148" s="1"/>
      <c r="E2148" s="1"/>
      <c r="F2148" s="9"/>
      <c r="G2148" s="1"/>
      <c r="H2148" s="1"/>
    </row>
    <row r="2149" spans="2:8" x14ac:dyDescent="0.3">
      <c r="B2149" s="1"/>
      <c r="C2149" s="1"/>
      <c r="D2149" s="1"/>
      <c r="E2149" s="1"/>
      <c r="F2149" s="9"/>
      <c r="G2149" s="1"/>
      <c r="H2149" s="1"/>
    </row>
    <row r="2150" spans="2:8" x14ac:dyDescent="0.3">
      <c r="B2150" s="1"/>
      <c r="C2150" s="1"/>
      <c r="D2150" s="1"/>
      <c r="E2150" s="1"/>
      <c r="F2150" s="9"/>
      <c r="G2150" s="1"/>
      <c r="H2150" s="1"/>
    </row>
    <row r="2151" spans="2:8" x14ac:dyDescent="0.3">
      <c r="B2151" s="1"/>
      <c r="C2151" s="1"/>
      <c r="D2151" s="1"/>
      <c r="E2151" s="1"/>
      <c r="F2151" s="9"/>
      <c r="G2151" s="1"/>
      <c r="H2151" s="1"/>
    </row>
    <row r="2152" spans="2:8" x14ac:dyDescent="0.3">
      <c r="B2152" s="1"/>
      <c r="C2152" s="1"/>
      <c r="D2152" s="1"/>
      <c r="E2152" s="1"/>
      <c r="F2152" s="9"/>
      <c r="G2152" s="1"/>
      <c r="H2152" s="1"/>
    </row>
    <row r="2153" spans="2:8" x14ac:dyDescent="0.3">
      <c r="B2153" s="1"/>
      <c r="C2153" s="1"/>
      <c r="D2153" s="1"/>
      <c r="E2153" s="1"/>
      <c r="F2153" s="9"/>
      <c r="G2153" s="1"/>
      <c r="H2153" s="1"/>
    </row>
    <row r="2154" spans="2:8" x14ac:dyDescent="0.3">
      <c r="B2154" s="1"/>
      <c r="C2154" s="1"/>
      <c r="D2154" s="1"/>
      <c r="E2154" s="1"/>
      <c r="F2154" s="9"/>
      <c r="G2154" s="1"/>
      <c r="H2154" s="1"/>
    </row>
    <row r="2155" spans="2:8" x14ac:dyDescent="0.3">
      <c r="B2155" s="1"/>
      <c r="C2155" s="1"/>
      <c r="D2155" s="1"/>
      <c r="E2155" s="1"/>
      <c r="F2155" s="9"/>
      <c r="G2155" s="1"/>
      <c r="H2155" s="1"/>
    </row>
    <row r="2156" spans="2:8" x14ac:dyDescent="0.3">
      <c r="B2156" s="1"/>
      <c r="C2156" s="1"/>
      <c r="D2156" s="1"/>
      <c r="E2156" s="1"/>
      <c r="F2156" s="9"/>
      <c r="G2156" s="1"/>
      <c r="H2156" s="1"/>
    </row>
    <row r="2157" spans="2:8" x14ac:dyDescent="0.3">
      <c r="B2157" s="1"/>
      <c r="C2157" s="1"/>
      <c r="D2157" s="1"/>
      <c r="E2157" s="1"/>
      <c r="F2157" s="9"/>
      <c r="G2157" s="1"/>
      <c r="H2157" s="1"/>
    </row>
    <row r="2158" spans="2:8" x14ac:dyDescent="0.3">
      <c r="B2158" s="1"/>
      <c r="C2158" s="1"/>
      <c r="D2158" s="1"/>
      <c r="E2158" s="1"/>
      <c r="F2158" s="9"/>
      <c r="G2158" s="1"/>
      <c r="H2158" s="1"/>
    </row>
    <row r="2159" spans="2:8" x14ac:dyDescent="0.3">
      <c r="B2159" s="1"/>
      <c r="C2159" s="1"/>
      <c r="D2159" s="1"/>
      <c r="E2159" s="1"/>
      <c r="F2159" s="9"/>
      <c r="G2159" s="1"/>
      <c r="H2159" s="1"/>
    </row>
    <row r="2160" spans="2:8" x14ac:dyDescent="0.3">
      <c r="B2160" s="1"/>
      <c r="C2160" s="1"/>
      <c r="D2160" s="1"/>
      <c r="E2160" s="1"/>
      <c r="F2160" s="9"/>
      <c r="G2160" s="1"/>
      <c r="H2160" s="1"/>
    </row>
    <row r="2161" spans="2:8" x14ac:dyDescent="0.3">
      <c r="B2161" s="1"/>
      <c r="C2161" s="1"/>
      <c r="D2161" s="1"/>
      <c r="E2161" s="1"/>
      <c r="F2161" s="9"/>
      <c r="G2161" s="1"/>
      <c r="H2161" s="1"/>
    </row>
    <row r="2162" spans="2:8" x14ac:dyDescent="0.3">
      <c r="B2162" s="1"/>
      <c r="C2162" s="1"/>
      <c r="D2162" s="1"/>
      <c r="E2162" s="1"/>
      <c r="F2162" s="9"/>
      <c r="G2162" s="1"/>
      <c r="H2162" s="1"/>
    </row>
    <row r="2163" spans="2:8" x14ac:dyDescent="0.3">
      <c r="B2163" s="1"/>
      <c r="C2163" s="1"/>
      <c r="D2163" s="1"/>
      <c r="E2163" s="1"/>
      <c r="F2163" s="9"/>
      <c r="G2163" s="1"/>
      <c r="H2163" s="1"/>
    </row>
    <row r="2164" spans="2:8" x14ac:dyDescent="0.3">
      <c r="B2164" s="1"/>
      <c r="C2164" s="1"/>
      <c r="D2164" s="1"/>
      <c r="E2164" s="1"/>
      <c r="F2164" s="9"/>
      <c r="G2164" s="1"/>
      <c r="H2164" s="1"/>
    </row>
    <row r="2165" spans="2:8" x14ac:dyDescent="0.3">
      <c r="B2165" s="1"/>
      <c r="C2165" s="1"/>
      <c r="D2165" s="1"/>
      <c r="E2165" s="1"/>
      <c r="F2165" s="9"/>
      <c r="G2165" s="1"/>
      <c r="H2165" s="1"/>
    </row>
    <row r="2166" spans="2:8" x14ac:dyDescent="0.3">
      <c r="B2166" s="1"/>
      <c r="C2166" s="1"/>
      <c r="D2166" s="1"/>
      <c r="E2166" s="1"/>
      <c r="F2166" s="9"/>
      <c r="G2166" s="1"/>
      <c r="H2166" s="1"/>
    </row>
    <row r="2167" spans="2:8" x14ac:dyDescent="0.3">
      <c r="B2167" s="1"/>
      <c r="C2167" s="1"/>
      <c r="D2167" s="1"/>
      <c r="E2167" s="1"/>
      <c r="F2167" s="9"/>
      <c r="G2167" s="1"/>
      <c r="H2167" s="1"/>
    </row>
    <row r="2168" spans="2:8" x14ac:dyDescent="0.3">
      <c r="B2168" s="1"/>
      <c r="C2168" s="1"/>
      <c r="D2168" s="1"/>
      <c r="E2168" s="1"/>
      <c r="F2168" s="9"/>
      <c r="G2168" s="1"/>
      <c r="H2168" s="1"/>
    </row>
    <row r="2169" spans="2:8" x14ac:dyDescent="0.3">
      <c r="B2169" s="1"/>
      <c r="C2169" s="1"/>
      <c r="D2169" s="1"/>
      <c r="E2169" s="1"/>
      <c r="F2169" s="9"/>
      <c r="G2169" s="1"/>
      <c r="H2169" s="1"/>
    </row>
    <row r="2170" spans="2:8" x14ac:dyDescent="0.3">
      <c r="B2170" s="1"/>
      <c r="C2170" s="1"/>
      <c r="D2170" s="1"/>
      <c r="E2170" s="1"/>
      <c r="F2170" s="9"/>
      <c r="G2170" s="1"/>
      <c r="H2170" s="1"/>
    </row>
    <row r="2171" spans="2:8" x14ac:dyDescent="0.3">
      <c r="B2171" s="1"/>
      <c r="C2171" s="1"/>
      <c r="D2171" s="1"/>
      <c r="E2171" s="1"/>
      <c r="F2171" s="9"/>
      <c r="G2171" s="1"/>
      <c r="H2171" s="1"/>
    </row>
    <row r="2172" spans="2:8" x14ac:dyDescent="0.3">
      <c r="B2172" s="1"/>
      <c r="C2172" s="1"/>
      <c r="D2172" s="1"/>
      <c r="E2172" s="1"/>
      <c r="F2172" s="9"/>
      <c r="G2172" s="1"/>
      <c r="H2172" s="1"/>
    </row>
    <row r="2173" spans="2:8" x14ac:dyDescent="0.3">
      <c r="B2173" s="1"/>
      <c r="C2173" s="1"/>
      <c r="D2173" s="1"/>
      <c r="E2173" s="1"/>
      <c r="F2173" s="9"/>
      <c r="G2173" s="1"/>
      <c r="H2173" s="1"/>
    </row>
    <row r="2174" spans="2:8" x14ac:dyDescent="0.3">
      <c r="B2174" s="1"/>
      <c r="C2174" s="1"/>
      <c r="D2174" s="1"/>
      <c r="E2174" s="1"/>
      <c r="F2174" s="9"/>
      <c r="G2174" s="1"/>
      <c r="H2174" s="1"/>
    </row>
    <row r="2175" spans="2:8" x14ac:dyDescent="0.3">
      <c r="B2175" s="1"/>
      <c r="C2175" s="1"/>
      <c r="D2175" s="1"/>
      <c r="E2175" s="1"/>
      <c r="F2175" s="9"/>
      <c r="G2175" s="1"/>
      <c r="H2175" s="1"/>
    </row>
    <row r="2176" spans="2:8" x14ac:dyDescent="0.3">
      <c r="B2176" s="1"/>
      <c r="C2176" s="1"/>
      <c r="D2176" s="1"/>
      <c r="E2176" s="1"/>
      <c r="F2176" s="9"/>
      <c r="G2176" s="1"/>
      <c r="H2176" s="1"/>
    </row>
    <row r="2177" spans="2:8" x14ac:dyDescent="0.3">
      <c r="B2177" s="1"/>
      <c r="C2177" s="1"/>
      <c r="D2177" s="1"/>
      <c r="E2177" s="1"/>
      <c r="F2177" s="9"/>
      <c r="G2177" s="1"/>
      <c r="H2177" s="1"/>
    </row>
    <row r="2178" spans="2:8" x14ac:dyDescent="0.3">
      <c r="B2178" s="1"/>
      <c r="C2178" s="1"/>
      <c r="D2178" s="1"/>
      <c r="E2178" s="1"/>
      <c r="F2178" s="9"/>
      <c r="G2178" s="1"/>
      <c r="H2178" s="1"/>
    </row>
    <row r="2179" spans="2:8" x14ac:dyDescent="0.3">
      <c r="B2179" s="1"/>
      <c r="C2179" s="1"/>
      <c r="D2179" s="1"/>
      <c r="E2179" s="1"/>
      <c r="F2179" s="9"/>
      <c r="G2179" s="1"/>
      <c r="H2179" s="1"/>
    </row>
    <row r="2180" spans="2:8" x14ac:dyDescent="0.3">
      <c r="B2180" s="1"/>
      <c r="C2180" s="1"/>
      <c r="D2180" s="1"/>
      <c r="E2180" s="1"/>
      <c r="F2180" s="9"/>
      <c r="G2180" s="1"/>
      <c r="H2180" s="1"/>
    </row>
    <row r="2181" spans="2:8" x14ac:dyDescent="0.3">
      <c r="B2181" s="1"/>
      <c r="C2181" s="1"/>
      <c r="D2181" s="1"/>
      <c r="E2181" s="1"/>
      <c r="F2181" s="9"/>
      <c r="G2181" s="1"/>
      <c r="H2181" s="1"/>
    </row>
    <row r="2182" spans="2:8" x14ac:dyDescent="0.3">
      <c r="B2182" s="1"/>
      <c r="C2182" s="1"/>
      <c r="D2182" s="1"/>
      <c r="E2182" s="1"/>
      <c r="F2182" s="9"/>
      <c r="G2182" s="1"/>
      <c r="H2182" s="1"/>
    </row>
    <row r="2183" spans="2:8" x14ac:dyDescent="0.3">
      <c r="B2183" s="1"/>
      <c r="C2183" s="1"/>
      <c r="D2183" s="1"/>
      <c r="E2183" s="1"/>
      <c r="F2183" s="9"/>
      <c r="G2183" s="1"/>
      <c r="H2183" s="1"/>
    </row>
    <row r="2184" spans="2:8" x14ac:dyDescent="0.3">
      <c r="B2184" s="1"/>
      <c r="C2184" s="1"/>
      <c r="D2184" s="1"/>
      <c r="E2184" s="1"/>
      <c r="F2184" s="9"/>
      <c r="G2184" s="1"/>
      <c r="H2184" s="1"/>
    </row>
    <row r="2185" spans="2:8" x14ac:dyDescent="0.3">
      <c r="B2185" s="1"/>
      <c r="C2185" s="1"/>
      <c r="D2185" s="1"/>
      <c r="E2185" s="1"/>
      <c r="F2185" s="9"/>
      <c r="G2185" s="1"/>
      <c r="H2185" s="1"/>
    </row>
    <row r="2186" spans="2:8" x14ac:dyDescent="0.3">
      <c r="B2186" s="1"/>
      <c r="C2186" s="1"/>
      <c r="D2186" s="1"/>
      <c r="E2186" s="1"/>
      <c r="F2186" s="9"/>
      <c r="G2186" s="1"/>
      <c r="H2186" s="1"/>
    </row>
    <row r="2187" spans="2:8" x14ac:dyDescent="0.3">
      <c r="B2187" s="1"/>
      <c r="C2187" s="1"/>
      <c r="D2187" s="1"/>
      <c r="E2187" s="1"/>
      <c r="F2187" s="9"/>
      <c r="G2187" s="1"/>
      <c r="H2187" s="1"/>
    </row>
    <row r="2188" spans="2:8" x14ac:dyDescent="0.3">
      <c r="B2188" s="1"/>
      <c r="C2188" s="1"/>
      <c r="D2188" s="1"/>
      <c r="E2188" s="1"/>
      <c r="F2188" s="9"/>
      <c r="G2188" s="1"/>
      <c r="H2188" s="1"/>
    </row>
    <row r="2189" spans="2:8" x14ac:dyDescent="0.3">
      <c r="B2189" s="1"/>
      <c r="C2189" s="1"/>
      <c r="D2189" s="1"/>
      <c r="E2189" s="1"/>
      <c r="F2189" s="9"/>
      <c r="G2189" s="1"/>
      <c r="H2189" s="1"/>
    </row>
    <row r="2190" spans="2:8" x14ac:dyDescent="0.3">
      <c r="B2190" s="1"/>
      <c r="C2190" s="1"/>
      <c r="D2190" s="1"/>
      <c r="E2190" s="1"/>
      <c r="F2190" s="9"/>
      <c r="G2190" s="1"/>
      <c r="H2190" s="1"/>
    </row>
    <row r="2191" spans="2:8" x14ac:dyDescent="0.3">
      <c r="B2191" s="1"/>
      <c r="C2191" s="1"/>
      <c r="D2191" s="1"/>
      <c r="E2191" s="1"/>
      <c r="F2191" s="9"/>
      <c r="G2191" s="1"/>
      <c r="H2191" s="1"/>
    </row>
    <row r="2192" spans="2:8" x14ac:dyDescent="0.3">
      <c r="B2192" s="1"/>
      <c r="C2192" s="1"/>
      <c r="D2192" s="1"/>
      <c r="E2192" s="1"/>
      <c r="F2192" s="9"/>
      <c r="G2192" s="1"/>
      <c r="H2192" s="1"/>
    </row>
    <row r="2193" spans="2:8" x14ac:dyDescent="0.3">
      <c r="B2193" s="1"/>
      <c r="C2193" s="1"/>
      <c r="D2193" s="1"/>
      <c r="E2193" s="1"/>
      <c r="F2193" s="9"/>
      <c r="G2193" s="1"/>
      <c r="H2193" s="1"/>
    </row>
    <row r="2194" spans="2:8" x14ac:dyDescent="0.3">
      <c r="B2194" s="1"/>
      <c r="C2194" s="1"/>
      <c r="D2194" s="1"/>
      <c r="E2194" s="1"/>
      <c r="F2194" s="9"/>
      <c r="G2194" s="1"/>
      <c r="H2194" s="1"/>
    </row>
    <row r="2195" spans="2:8" x14ac:dyDescent="0.3">
      <c r="B2195" s="1"/>
      <c r="C2195" s="1"/>
      <c r="D2195" s="1"/>
      <c r="E2195" s="1"/>
      <c r="F2195" s="9"/>
      <c r="G2195" s="1"/>
      <c r="H2195" s="1"/>
    </row>
    <row r="2196" spans="2:8" x14ac:dyDescent="0.3">
      <c r="B2196" s="1"/>
      <c r="C2196" s="1"/>
      <c r="D2196" s="1"/>
      <c r="E2196" s="1"/>
      <c r="F2196" s="9"/>
      <c r="G2196" s="1"/>
      <c r="H2196" s="1"/>
    </row>
    <row r="2197" spans="2:8" x14ac:dyDescent="0.3">
      <c r="B2197" s="1"/>
      <c r="C2197" s="1"/>
      <c r="D2197" s="1"/>
      <c r="E2197" s="1"/>
      <c r="F2197" s="9"/>
      <c r="G2197" s="1"/>
      <c r="H2197" s="1"/>
    </row>
    <row r="2198" spans="2:8" x14ac:dyDescent="0.3">
      <c r="B2198" s="1"/>
      <c r="C2198" s="1"/>
      <c r="D2198" s="1"/>
      <c r="E2198" s="1"/>
      <c r="F2198" s="9"/>
      <c r="G2198" s="1"/>
      <c r="H2198" s="1"/>
    </row>
    <row r="2199" spans="2:8" x14ac:dyDescent="0.3">
      <c r="B2199" s="1"/>
      <c r="C2199" s="1"/>
      <c r="D2199" s="1"/>
      <c r="E2199" s="1"/>
      <c r="F2199" s="9"/>
      <c r="G2199" s="1"/>
      <c r="H2199" s="1"/>
    </row>
    <row r="2200" spans="2:8" x14ac:dyDescent="0.3">
      <c r="B2200" s="1"/>
      <c r="C2200" s="1"/>
      <c r="D2200" s="1"/>
      <c r="E2200" s="1"/>
      <c r="F2200" s="9"/>
      <c r="G2200" s="1"/>
      <c r="H2200" s="1"/>
    </row>
    <row r="2201" spans="2:8" x14ac:dyDescent="0.3">
      <c r="B2201" s="1"/>
      <c r="C2201" s="1"/>
      <c r="D2201" s="1"/>
      <c r="E2201" s="1"/>
      <c r="F2201" s="9"/>
      <c r="G2201" s="1"/>
      <c r="H2201" s="1"/>
    </row>
    <row r="2202" spans="2:8" x14ac:dyDescent="0.3">
      <c r="B2202" s="1"/>
      <c r="C2202" s="1"/>
      <c r="D2202" s="1"/>
      <c r="E2202" s="1"/>
      <c r="F2202" s="9"/>
      <c r="G2202" s="1"/>
      <c r="H2202" s="1"/>
    </row>
    <row r="2203" spans="2:8" x14ac:dyDescent="0.3">
      <c r="B2203" s="1"/>
      <c r="C2203" s="1"/>
      <c r="D2203" s="1"/>
      <c r="E2203" s="1"/>
      <c r="F2203" s="9"/>
      <c r="G2203" s="1"/>
      <c r="H2203" s="1"/>
    </row>
    <row r="2204" spans="2:8" x14ac:dyDescent="0.3">
      <c r="B2204" s="1"/>
      <c r="C2204" s="1"/>
      <c r="D2204" s="1"/>
      <c r="E2204" s="1"/>
      <c r="F2204" s="9"/>
      <c r="G2204" s="1"/>
      <c r="H2204" s="1"/>
    </row>
    <row r="2205" spans="2:8" x14ac:dyDescent="0.3">
      <c r="B2205" s="1"/>
      <c r="C2205" s="1"/>
      <c r="D2205" s="1"/>
      <c r="E2205" s="1"/>
      <c r="F2205" s="9"/>
      <c r="G2205" s="1"/>
      <c r="H2205" s="1"/>
    </row>
    <row r="2206" spans="2:8" x14ac:dyDescent="0.3">
      <c r="B2206" s="1"/>
      <c r="C2206" s="1"/>
      <c r="D2206" s="1"/>
      <c r="E2206" s="1"/>
      <c r="F2206" s="9"/>
      <c r="G2206" s="1"/>
      <c r="H2206" s="1"/>
    </row>
    <row r="2207" spans="2:8" x14ac:dyDescent="0.3">
      <c r="B2207" s="1"/>
      <c r="C2207" s="1"/>
      <c r="D2207" s="1"/>
      <c r="E2207" s="1"/>
      <c r="F2207" s="9"/>
      <c r="G2207" s="1"/>
      <c r="H2207" s="1"/>
    </row>
    <row r="2208" spans="2:8" x14ac:dyDescent="0.3">
      <c r="B2208" s="1"/>
      <c r="C2208" s="1"/>
      <c r="D2208" s="1"/>
      <c r="E2208" s="1"/>
      <c r="F2208" s="9"/>
      <c r="G2208" s="1"/>
      <c r="H2208" s="1"/>
    </row>
    <row r="2209" spans="2:8" x14ac:dyDescent="0.3">
      <c r="B2209" s="1"/>
      <c r="C2209" s="1"/>
      <c r="D2209" s="1"/>
      <c r="E2209" s="1"/>
      <c r="F2209" s="9"/>
      <c r="G2209" s="1"/>
      <c r="H2209" s="1"/>
    </row>
    <row r="2210" spans="2:8" x14ac:dyDescent="0.3">
      <c r="B2210" s="1"/>
      <c r="C2210" s="1"/>
      <c r="D2210" s="1"/>
      <c r="E2210" s="1"/>
      <c r="F2210" s="9"/>
      <c r="G2210" s="1"/>
      <c r="H2210" s="1"/>
    </row>
    <row r="2211" spans="2:8" x14ac:dyDescent="0.3">
      <c r="B2211" s="1"/>
      <c r="C2211" s="1"/>
      <c r="D2211" s="1"/>
      <c r="E2211" s="1"/>
      <c r="F2211" s="9"/>
      <c r="G2211" s="1"/>
      <c r="H2211" s="1"/>
    </row>
    <row r="2212" spans="2:8" x14ac:dyDescent="0.3">
      <c r="B2212" s="1"/>
      <c r="C2212" s="1"/>
      <c r="D2212" s="1"/>
      <c r="E2212" s="1"/>
      <c r="F2212" s="9"/>
      <c r="G2212" s="1"/>
      <c r="H2212" s="1"/>
    </row>
    <row r="2213" spans="2:8" x14ac:dyDescent="0.3">
      <c r="B2213" s="1"/>
      <c r="C2213" s="1"/>
      <c r="D2213" s="1"/>
      <c r="E2213" s="1"/>
      <c r="F2213" s="9"/>
      <c r="G2213" s="1"/>
      <c r="H2213" s="1"/>
    </row>
    <row r="2214" spans="2:8" x14ac:dyDescent="0.3">
      <c r="B2214" s="1"/>
      <c r="C2214" s="1"/>
      <c r="D2214" s="1"/>
      <c r="E2214" s="1"/>
      <c r="F2214" s="9"/>
      <c r="G2214" s="1"/>
      <c r="H2214" s="1"/>
    </row>
    <row r="2215" spans="2:8" x14ac:dyDescent="0.3">
      <c r="B2215" s="1"/>
      <c r="C2215" s="1"/>
      <c r="D2215" s="1"/>
      <c r="E2215" s="1"/>
      <c r="F2215" s="9"/>
      <c r="G2215" s="1"/>
      <c r="H2215" s="1"/>
    </row>
    <row r="2216" spans="2:8" x14ac:dyDescent="0.3">
      <c r="B2216" s="1"/>
      <c r="C2216" s="1"/>
      <c r="D2216" s="1"/>
      <c r="E2216" s="1"/>
      <c r="F2216" s="9"/>
      <c r="G2216" s="1"/>
      <c r="H2216" s="1"/>
    </row>
    <row r="2217" spans="2:8" x14ac:dyDescent="0.3">
      <c r="B2217" s="1"/>
      <c r="C2217" s="1"/>
      <c r="D2217" s="1"/>
      <c r="E2217" s="1"/>
      <c r="F2217" s="9"/>
      <c r="G2217" s="1"/>
      <c r="H2217" s="1"/>
    </row>
    <row r="2218" spans="2:8" x14ac:dyDescent="0.3">
      <c r="B2218" s="1"/>
      <c r="C2218" s="1"/>
      <c r="D2218" s="1"/>
      <c r="E2218" s="1"/>
      <c r="F2218" s="9"/>
      <c r="G2218" s="1"/>
      <c r="H2218" s="1"/>
    </row>
    <row r="2219" spans="2:8" x14ac:dyDescent="0.3">
      <c r="B2219" s="1"/>
      <c r="C2219" s="1"/>
      <c r="D2219" s="1"/>
      <c r="E2219" s="1"/>
      <c r="F2219" s="9"/>
      <c r="G2219" s="1"/>
      <c r="H2219" s="1"/>
    </row>
    <row r="2220" spans="2:8" x14ac:dyDescent="0.3">
      <c r="B2220" s="1"/>
      <c r="C2220" s="1"/>
      <c r="D2220" s="1"/>
      <c r="E2220" s="1"/>
      <c r="F2220" s="9"/>
      <c r="G2220" s="1"/>
      <c r="H2220" s="1"/>
    </row>
    <row r="2221" spans="2:8" x14ac:dyDescent="0.3">
      <c r="B2221" s="1"/>
      <c r="C2221" s="1"/>
      <c r="D2221" s="1"/>
      <c r="E2221" s="1"/>
      <c r="F2221" s="9"/>
      <c r="G2221" s="1"/>
      <c r="H2221" s="1"/>
    </row>
    <row r="2222" spans="2:8" x14ac:dyDescent="0.3">
      <c r="B2222" s="1"/>
      <c r="C2222" s="1"/>
      <c r="D2222" s="1"/>
      <c r="E2222" s="1"/>
      <c r="F2222" s="9"/>
      <c r="G2222" s="1"/>
      <c r="H2222" s="1"/>
    </row>
    <row r="2223" spans="2:8" x14ac:dyDescent="0.3">
      <c r="B2223" s="1"/>
      <c r="C2223" s="1"/>
      <c r="D2223" s="1"/>
      <c r="E2223" s="1"/>
      <c r="F2223" s="9"/>
      <c r="G2223" s="1"/>
      <c r="H2223" s="1"/>
    </row>
    <row r="2224" spans="2:8" x14ac:dyDescent="0.3">
      <c r="B2224" s="1"/>
      <c r="C2224" s="1"/>
      <c r="D2224" s="1"/>
      <c r="E2224" s="1"/>
      <c r="F2224" s="9"/>
      <c r="G2224" s="1"/>
      <c r="H2224" s="1"/>
    </row>
    <row r="2225" spans="2:8" x14ac:dyDescent="0.3">
      <c r="B2225" s="1"/>
      <c r="C2225" s="1"/>
      <c r="D2225" s="1"/>
      <c r="E2225" s="1"/>
      <c r="F2225" s="9"/>
      <c r="G2225" s="1"/>
      <c r="H2225" s="1"/>
    </row>
    <row r="2226" spans="2:8" x14ac:dyDescent="0.3">
      <c r="B2226" s="1"/>
      <c r="C2226" s="1"/>
      <c r="D2226" s="1"/>
      <c r="E2226" s="1"/>
      <c r="F2226" s="9"/>
      <c r="G2226" s="1"/>
      <c r="H2226" s="1"/>
    </row>
    <row r="2227" spans="2:8" x14ac:dyDescent="0.3">
      <c r="B2227" s="1"/>
      <c r="C2227" s="1"/>
      <c r="D2227" s="1"/>
      <c r="E2227" s="1"/>
      <c r="F2227" s="9"/>
      <c r="G2227" s="1"/>
      <c r="H2227" s="1"/>
    </row>
    <row r="2228" spans="2:8" x14ac:dyDescent="0.3">
      <c r="B2228" s="1"/>
      <c r="C2228" s="1"/>
      <c r="D2228" s="1"/>
      <c r="E2228" s="1"/>
      <c r="F2228" s="9"/>
      <c r="G2228" s="1"/>
      <c r="H2228" s="1"/>
    </row>
    <row r="2229" spans="2:8" x14ac:dyDescent="0.3">
      <c r="B2229" s="1"/>
      <c r="C2229" s="1"/>
      <c r="D2229" s="1"/>
      <c r="E2229" s="1"/>
      <c r="F2229" s="9"/>
      <c r="G2229" s="1"/>
      <c r="H2229" s="1"/>
    </row>
    <row r="2230" spans="2:8" x14ac:dyDescent="0.3">
      <c r="B2230" s="1"/>
      <c r="C2230" s="1"/>
      <c r="D2230" s="1"/>
      <c r="E2230" s="1"/>
      <c r="F2230" s="9"/>
      <c r="G2230" s="1"/>
      <c r="H2230" s="1"/>
    </row>
    <row r="2231" spans="2:8" x14ac:dyDescent="0.3">
      <c r="B2231" s="1"/>
      <c r="C2231" s="1"/>
      <c r="D2231" s="1"/>
      <c r="E2231" s="1"/>
      <c r="F2231" s="9"/>
      <c r="G2231" s="1"/>
      <c r="H2231" s="1"/>
    </row>
    <row r="2232" spans="2:8" x14ac:dyDescent="0.3">
      <c r="B2232" s="1"/>
      <c r="C2232" s="1"/>
      <c r="D2232" s="1"/>
      <c r="E2232" s="1"/>
      <c r="F2232" s="9"/>
      <c r="G2232" s="1"/>
      <c r="H2232" s="1"/>
    </row>
    <row r="2233" spans="2:8" x14ac:dyDescent="0.3">
      <c r="B2233" s="1"/>
      <c r="C2233" s="1"/>
      <c r="D2233" s="1"/>
      <c r="E2233" s="1"/>
      <c r="F2233" s="9"/>
      <c r="G2233" s="1"/>
      <c r="H2233" s="1"/>
    </row>
    <row r="2234" spans="2:8" x14ac:dyDescent="0.3">
      <c r="B2234" s="1"/>
      <c r="C2234" s="1"/>
      <c r="D2234" s="1"/>
      <c r="E2234" s="1"/>
      <c r="F2234" s="9"/>
      <c r="G2234" s="1"/>
      <c r="H2234" s="1"/>
    </row>
    <row r="2235" spans="2:8" x14ac:dyDescent="0.3">
      <c r="B2235" s="1"/>
      <c r="C2235" s="1"/>
      <c r="D2235" s="1"/>
      <c r="E2235" s="1"/>
      <c r="F2235" s="9"/>
      <c r="G2235" s="1"/>
      <c r="H2235" s="1"/>
    </row>
    <row r="2236" spans="2:8" x14ac:dyDescent="0.3">
      <c r="B2236" s="1"/>
      <c r="C2236" s="1"/>
      <c r="D2236" s="1"/>
      <c r="E2236" s="1"/>
      <c r="F2236" s="9"/>
      <c r="G2236" s="1"/>
      <c r="H2236" s="1"/>
    </row>
    <row r="2237" spans="2:8" x14ac:dyDescent="0.3">
      <c r="B2237" s="1"/>
      <c r="C2237" s="1"/>
      <c r="D2237" s="1"/>
      <c r="E2237" s="1"/>
      <c r="F2237" s="9"/>
      <c r="G2237" s="1"/>
      <c r="H2237" s="1"/>
    </row>
    <row r="2238" spans="2:8" x14ac:dyDescent="0.3">
      <c r="B2238" s="1"/>
      <c r="C2238" s="1"/>
      <c r="D2238" s="1"/>
      <c r="E2238" s="1"/>
      <c r="F2238" s="9"/>
      <c r="G2238" s="1"/>
      <c r="H2238" s="1"/>
    </row>
    <row r="2239" spans="2:8" x14ac:dyDescent="0.3">
      <c r="B2239" s="1"/>
      <c r="C2239" s="1"/>
      <c r="D2239" s="1"/>
      <c r="E2239" s="1"/>
      <c r="F2239" s="9"/>
      <c r="G2239" s="1"/>
      <c r="H2239" s="1"/>
    </row>
    <row r="2240" spans="2:8" x14ac:dyDescent="0.3">
      <c r="B2240" s="1"/>
      <c r="C2240" s="1"/>
      <c r="D2240" s="1"/>
      <c r="E2240" s="1"/>
      <c r="F2240" s="9"/>
      <c r="G2240" s="1"/>
      <c r="H2240" s="1"/>
    </row>
    <row r="2241" spans="2:8" x14ac:dyDescent="0.3">
      <c r="B2241" s="1"/>
      <c r="C2241" s="1"/>
      <c r="D2241" s="1"/>
      <c r="E2241" s="1"/>
      <c r="F2241" s="9"/>
      <c r="G2241" s="1"/>
      <c r="H2241" s="1"/>
    </row>
    <row r="2242" spans="2:8" x14ac:dyDescent="0.3">
      <c r="B2242" s="1"/>
      <c r="C2242" s="1"/>
      <c r="D2242" s="1"/>
      <c r="E2242" s="1"/>
      <c r="F2242" s="9"/>
      <c r="G2242" s="1"/>
      <c r="H2242" s="1"/>
    </row>
    <row r="2243" spans="2:8" x14ac:dyDescent="0.3">
      <c r="B2243" s="1"/>
      <c r="C2243" s="1"/>
      <c r="D2243" s="1"/>
      <c r="E2243" s="1"/>
      <c r="F2243" s="9"/>
      <c r="G2243" s="1"/>
      <c r="H2243" s="1"/>
    </row>
    <row r="2244" spans="2:8" x14ac:dyDescent="0.3">
      <c r="B2244" s="1"/>
      <c r="C2244" s="1"/>
      <c r="D2244" s="1"/>
      <c r="E2244" s="1"/>
      <c r="F2244" s="9"/>
      <c r="G2244" s="1"/>
      <c r="H2244" s="1"/>
    </row>
    <row r="2245" spans="2:8" x14ac:dyDescent="0.3">
      <c r="B2245" s="1"/>
      <c r="C2245" s="1"/>
      <c r="D2245" s="1"/>
      <c r="E2245" s="1"/>
      <c r="F2245" s="9"/>
      <c r="G2245" s="1"/>
      <c r="H2245" s="1"/>
    </row>
    <row r="2246" spans="2:8" x14ac:dyDescent="0.3">
      <c r="B2246" s="1"/>
      <c r="C2246" s="1"/>
      <c r="D2246" s="1"/>
      <c r="E2246" s="1"/>
      <c r="F2246" s="9"/>
      <c r="G2246" s="1"/>
      <c r="H2246" s="1"/>
    </row>
    <row r="2247" spans="2:8" x14ac:dyDescent="0.3">
      <c r="B2247" s="1"/>
      <c r="C2247" s="1"/>
      <c r="D2247" s="1"/>
      <c r="E2247" s="1"/>
      <c r="F2247" s="9"/>
      <c r="G2247" s="1"/>
      <c r="H2247" s="1"/>
    </row>
    <row r="2248" spans="2:8" x14ac:dyDescent="0.3">
      <c r="B2248" s="1"/>
      <c r="C2248" s="1"/>
      <c r="D2248" s="1"/>
      <c r="E2248" s="1"/>
      <c r="F2248" s="9"/>
      <c r="G2248" s="1"/>
      <c r="H2248" s="1"/>
    </row>
    <row r="2249" spans="2:8" x14ac:dyDescent="0.3">
      <c r="B2249" s="1"/>
      <c r="C2249" s="1"/>
      <c r="D2249" s="1"/>
      <c r="E2249" s="1"/>
      <c r="F2249" s="9"/>
      <c r="G2249" s="1"/>
      <c r="H2249" s="1"/>
    </row>
    <row r="2250" spans="2:8" x14ac:dyDescent="0.3">
      <c r="B2250" s="1"/>
      <c r="C2250" s="1"/>
      <c r="D2250" s="1"/>
      <c r="E2250" s="1"/>
      <c r="F2250" s="9"/>
      <c r="G2250" s="1"/>
      <c r="H2250" s="1"/>
    </row>
    <row r="2251" spans="2:8" x14ac:dyDescent="0.3">
      <c r="B2251" s="1"/>
      <c r="C2251" s="1"/>
      <c r="D2251" s="1"/>
      <c r="E2251" s="1"/>
      <c r="F2251" s="9"/>
      <c r="G2251" s="1"/>
      <c r="H2251" s="1"/>
    </row>
    <row r="2252" spans="2:8" x14ac:dyDescent="0.3">
      <c r="B2252" s="1"/>
      <c r="C2252" s="1"/>
      <c r="D2252" s="1"/>
      <c r="E2252" s="1"/>
      <c r="F2252" s="9"/>
      <c r="G2252" s="1"/>
      <c r="H2252" s="1"/>
    </row>
    <row r="2253" spans="2:8" x14ac:dyDescent="0.3">
      <c r="B2253" s="1"/>
      <c r="C2253" s="1"/>
      <c r="D2253" s="1"/>
      <c r="E2253" s="1"/>
      <c r="F2253" s="9"/>
      <c r="G2253" s="1"/>
      <c r="H2253" s="1"/>
    </row>
    <row r="2254" spans="2:8" x14ac:dyDescent="0.3">
      <c r="B2254" s="1"/>
      <c r="C2254" s="1"/>
      <c r="D2254" s="1"/>
      <c r="E2254" s="1"/>
      <c r="F2254" s="9"/>
      <c r="G2254" s="1"/>
      <c r="H2254" s="1"/>
    </row>
    <row r="2255" spans="2:8" x14ac:dyDescent="0.3">
      <c r="B2255" s="1"/>
      <c r="C2255" s="1"/>
      <c r="D2255" s="1"/>
      <c r="E2255" s="1"/>
      <c r="F2255" s="9"/>
      <c r="G2255" s="1"/>
      <c r="H2255" s="1"/>
    </row>
    <row r="2256" spans="2:8" x14ac:dyDescent="0.3">
      <c r="B2256" s="1"/>
      <c r="C2256" s="1"/>
      <c r="D2256" s="1"/>
      <c r="E2256" s="1"/>
      <c r="F2256" s="9"/>
      <c r="G2256" s="1"/>
      <c r="H2256" s="1"/>
    </row>
    <row r="2257" spans="2:8" x14ac:dyDescent="0.3">
      <c r="B2257" s="1"/>
      <c r="C2257" s="1"/>
      <c r="D2257" s="1"/>
      <c r="E2257" s="1"/>
      <c r="F2257" s="9"/>
      <c r="G2257" s="1"/>
      <c r="H2257" s="1"/>
    </row>
    <row r="2258" spans="2:8" x14ac:dyDescent="0.3">
      <c r="B2258" s="1"/>
      <c r="C2258" s="1"/>
      <c r="D2258" s="1"/>
      <c r="E2258" s="1"/>
      <c r="F2258" s="9"/>
      <c r="G2258" s="1"/>
      <c r="H2258" s="1"/>
    </row>
    <row r="2259" spans="2:8" x14ac:dyDescent="0.3">
      <c r="B2259" s="1"/>
      <c r="C2259" s="1"/>
      <c r="D2259" s="1"/>
      <c r="E2259" s="1"/>
      <c r="F2259" s="9"/>
      <c r="G2259" s="1"/>
      <c r="H2259" s="1"/>
    </row>
    <row r="2260" spans="2:8" x14ac:dyDescent="0.3">
      <c r="B2260" s="1"/>
      <c r="C2260" s="1"/>
      <c r="D2260" s="1"/>
      <c r="E2260" s="1"/>
      <c r="F2260" s="9"/>
      <c r="G2260" s="1"/>
      <c r="H2260" s="1"/>
    </row>
    <row r="2261" spans="2:8" x14ac:dyDescent="0.3">
      <c r="B2261" s="1"/>
      <c r="C2261" s="1"/>
      <c r="D2261" s="1"/>
      <c r="E2261" s="1"/>
      <c r="F2261" s="9"/>
      <c r="G2261" s="1"/>
      <c r="H2261" s="1"/>
    </row>
    <row r="2262" spans="2:8" x14ac:dyDescent="0.3">
      <c r="B2262" s="1"/>
      <c r="C2262" s="1"/>
      <c r="D2262" s="1"/>
      <c r="E2262" s="1"/>
      <c r="F2262" s="9"/>
      <c r="G2262" s="1"/>
      <c r="H2262" s="1"/>
    </row>
    <row r="2263" spans="2:8" x14ac:dyDescent="0.3">
      <c r="B2263" s="1"/>
      <c r="C2263" s="1"/>
      <c r="D2263" s="1"/>
      <c r="E2263" s="1"/>
      <c r="F2263" s="9"/>
      <c r="G2263" s="1"/>
      <c r="H2263" s="1"/>
    </row>
    <row r="2264" spans="2:8" x14ac:dyDescent="0.3">
      <c r="B2264" s="1"/>
      <c r="C2264" s="1"/>
      <c r="D2264" s="1"/>
      <c r="E2264" s="1"/>
      <c r="F2264" s="9"/>
      <c r="G2264" s="1"/>
      <c r="H2264" s="1"/>
    </row>
    <row r="2265" spans="2:8" x14ac:dyDescent="0.3">
      <c r="B2265" s="1"/>
      <c r="C2265" s="1"/>
      <c r="D2265" s="1"/>
      <c r="E2265" s="1"/>
      <c r="F2265" s="9"/>
      <c r="G2265" s="1"/>
      <c r="H2265" s="1"/>
    </row>
    <row r="2266" spans="2:8" x14ac:dyDescent="0.3">
      <c r="B2266" s="1"/>
      <c r="C2266" s="1"/>
      <c r="D2266" s="1"/>
      <c r="E2266" s="1"/>
      <c r="F2266" s="9"/>
      <c r="G2266" s="1"/>
      <c r="H2266" s="1"/>
    </row>
    <row r="2267" spans="2:8" x14ac:dyDescent="0.3">
      <c r="B2267" s="1"/>
      <c r="C2267" s="1"/>
      <c r="D2267" s="1"/>
      <c r="E2267" s="1"/>
      <c r="F2267" s="9"/>
      <c r="G2267" s="1"/>
      <c r="H2267" s="1"/>
    </row>
    <row r="2268" spans="2:8" x14ac:dyDescent="0.3">
      <c r="B2268" s="1"/>
      <c r="C2268" s="1"/>
      <c r="D2268" s="1"/>
      <c r="E2268" s="1"/>
      <c r="F2268" s="9"/>
      <c r="G2268" s="1"/>
      <c r="H2268" s="1"/>
    </row>
    <row r="2269" spans="2:8" x14ac:dyDescent="0.3">
      <c r="B2269" s="1"/>
      <c r="C2269" s="1"/>
      <c r="D2269" s="1"/>
      <c r="E2269" s="1"/>
      <c r="F2269" s="9"/>
      <c r="G2269" s="1"/>
      <c r="H2269" s="1"/>
    </row>
    <row r="2270" spans="2:8" x14ac:dyDescent="0.3">
      <c r="B2270" s="1"/>
      <c r="C2270" s="1"/>
      <c r="D2270" s="1"/>
      <c r="E2270" s="1"/>
      <c r="F2270" s="9"/>
      <c r="G2270" s="1"/>
      <c r="H2270" s="1"/>
    </row>
    <row r="2271" spans="2:8" x14ac:dyDescent="0.3">
      <c r="B2271" s="1"/>
      <c r="C2271" s="1"/>
      <c r="D2271" s="1"/>
      <c r="E2271" s="1"/>
      <c r="F2271" s="9"/>
      <c r="G2271" s="1"/>
      <c r="H2271" s="1"/>
    </row>
    <row r="2272" spans="2:8" x14ac:dyDescent="0.3">
      <c r="B2272" s="1"/>
      <c r="C2272" s="1"/>
      <c r="D2272" s="1"/>
      <c r="E2272" s="1"/>
      <c r="F2272" s="9"/>
      <c r="G2272" s="1"/>
      <c r="H2272" s="1"/>
    </row>
    <row r="2273" spans="2:8" x14ac:dyDescent="0.3">
      <c r="B2273" s="1"/>
      <c r="C2273" s="1"/>
      <c r="D2273" s="1"/>
      <c r="E2273" s="1"/>
      <c r="F2273" s="9"/>
      <c r="G2273" s="1"/>
      <c r="H2273" s="1"/>
    </row>
    <row r="2274" spans="2:8" x14ac:dyDescent="0.3">
      <c r="B2274" s="1"/>
      <c r="C2274" s="1"/>
      <c r="D2274" s="1"/>
      <c r="E2274" s="1"/>
      <c r="F2274" s="9"/>
      <c r="G2274" s="1"/>
      <c r="H2274" s="1"/>
    </row>
    <row r="2275" spans="2:8" x14ac:dyDescent="0.3">
      <c r="B2275" s="1"/>
      <c r="C2275" s="1"/>
      <c r="D2275" s="1"/>
      <c r="E2275" s="1"/>
      <c r="F2275" s="9"/>
      <c r="G2275" s="1"/>
      <c r="H2275" s="1"/>
    </row>
    <row r="2276" spans="2:8" x14ac:dyDescent="0.3">
      <c r="B2276" s="1"/>
      <c r="C2276" s="1"/>
      <c r="D2276" s="1"/>
      <c r="E2276" s="1"/>
      <c r="F2276" s="9"/>
      <c r="G2276" s="1"/>
      <c r="H2276" s="1"/>
    </row>
    <row r="2277" spans="2:8" x14ac:dyDescent="0.3">
      <c r="B2277" s="1"/>
      <c r="C2277" s="1"/>
      <c r="D2277" s="1"/>
      <c r="E2277" s="1"/>
      <c r="F2277" s="9"/>
      <c r="G2277" s="1"/>
      <c r="H2277" s="1"/>
    </row>
    <row r="2278" spans="2:8" x14ac:dyDescent="0.3">
      <c r="B2278" s="1"/>
      <c r="C2278" s="1"/>
      <c r="D2278" s="1"/>
      <c r="E2278" s="1"/>
      <c r="F2278" s="9"/>
      <c r="G2278" s="1"/>
      <c r="H2278" s="1"/>
    </row>
    <row r="2279" spans="2:8" x14ac:dyDescent="0.3">
      <c r="B2279" s="1"/>
      <c r="C2279" s="1"/>
      <c r="D2279" s="1"/>
      <c r="E2279" s="1"/>
      <c r="F2279" s="9"/>
      <c r="G2279" s="1"/>
      <c r="H2279" s="1"/>
    </row>
    <row r="2280" spans="2:8" x14ac:dyDescent="0.3">
      <c r="B2280" s="1"/>
      <c r="C2280" s="1"/>
      <c r="D2280" s="1"/>
      <c r="E2280" s="1"/>
      <c r="F2280" s="9"/>
      <c r="G2280" s="1"/>
      <c r="H2280" s="1"/>
    </row>
    <row r="2281" spans="2:8" x14ac:dyDescent="0.3">
      <c r="B2281" s="1"/>
      <c r="C2281" s="1"/>
      <c r="D2281" s="1"/>
      <c r="E2281" s="1"/>
      <c r="F2281" s="9"/>
      <c r="G2281" s="1"/>
      <c r="H2281" s="1"/>
    </row>
    <row r="2282" spans="2:8" x14ac:dyDescent="0.3">
      <c r="B2282" s="1"/>
      <c r="C2282" s="1"/>
      <c r="D2282" s="1"/>
      <c r="E2282" s="1"/>
      <c r="F2282" s="9"/>
      <c r="G2282" s="1"/>
      <c r="H2282" s="1"/>
    </row>
    <row r="2283" spans="2:8" x14ac:dyDescent="0.3">
      <c r="B2283" s="1"/>
      <c r="C2283" s="1"/>
      <c r="D2283" s="1"/>
      <c r="E2283" s="1"/>
      <c r="F2283" s="9"/>
      <c r="G2283" s="1"/>
      <c r="H2283" s="1"/>
    </row>
    <row r="2284" spans="2:8" x14ac:dyDescent="0.3">
      <c r="B2284" s="1"/>
      <c r="C2284" s="1"/>
      <c r="D2284" s="1"/>
      <c r="E2284" s="1"/>
      <c r="F2284" s="9"/>
      <c r="G2284" s="1"/>
      <c r="H2284" s="1"/>
    </row>
    <row r="2285" spans="2:8" x14ac:dyDescent="0.3">
      <c r="B2285" s="1"/>
      <c r="C2285" s="1"/>
      <c r="D2285" s="1"/>
      <c r="E2285" s="1"/>
      <c r="F2285" s="9"/>
      <c r="G2285" s="1"/>
      <c r="H2285" s="1"/>
    </row>
    <row r="2286" spans="2:8" x14ac:dyDescent="0.3">
      <c r="B2286" s="1"/>
      <c r="C2286" s="1"/>
      <c r="D2286" s="1"/>
      <c r="E2286" s="1"/>
      <c r="F2286" s="9"/>
      <c r="G2286" s="1"/>
      <c r="H2286" s="1"/>
    </row>
    <row r="2287" spans="2:8" x14ac:dyDescent="0.3">
      <c r="B2287" s="1"/>
      <c r="C2287" s="1"/>
      <c r="D2287" s="1"/>
      <c r="E2287" s="1"/>
      <c r="F2287" s="9"/>
      <c r="G2287" s="1"/>
      <c r="H2287" s="1"/>
    </row>
    <row r="2288" spans="2:8" x14ac:dyDescent="0.3">
      <c r="B2288" s="1"/>
      <c r="C2288" s="1"/>
      <c r="D2288" s="1"/>
      <c r="E2288" s="1"/>
      <c r="F2288" s="9"/>
      <c r="G2288" s="1"/>
      <c r="H2288" s="1"/>
    </row>
    <row r="2289" spans="2:8" x14ac:dyDescent="0.3">
      <c r="B2289" s="1"/>
      <c r="C2289" s="1"/>
      <c r="D2289" s="1"/>
      <c r="E2289" s="1"/>
      <c r="F2289" s="9"/>
      <c r="G2289" s="1"/>
      <c r="H2289" s="1"/>
    </row>
    <row r="2290" spans="2:8" x14ac:dyDescent="0.3">
      <c r="B2290" s="1"/>
      <c r="C2290" s="1"/>
      <c r="D2290" s="1"/>
      <c r="E2290" s="1"/>
      <c r="F2290" s="9"/>
      <c r="G2290" s="1"/>
      <c r="H2290" s="1"/>
    </row>
    <row r="2291" spans="2:8" x14ac:dyDescent="0.3">
      <c r="B2291" s="1"/>
      <c r="C2291" s="1"/>
      <c r="D2291" s="1"/>
      <c r="E2291" s="1"/>
      <c r="F2291" s="9"/>
      <c r="G2291" s="1"/>
      <c r="H2291" s="1"/>
    </row>
    <row r="2292" spans="2:8" x14ac:dyDescent="0.3">
      <c r="B2292" s="1"/>
      <c r="C2292" s="1"/>
      <c r="D2292" s="1"/>
      <c r="E2292" s="1"/>
      <c r="F2292" s="9"/>
      <c r="G2292" s="1"/>
      <c r="H2292" s="1"/>
    </row>
    <row r="2293" spans="2:8" x14ac:dyDescent="0.3">
      <c r="B2293" s="1"/>
      <c r="C2293" s="1"/>
      <c r="D2293" s="1"/>
      <c r="E2293" s="1"/>
      <c r="F2293" s="9"/>
      <c r="G2293" s="1"/>
      <c r="H2293" s="1"/>
    </row>
    <row r="2294" spans="2:8" x14ac:dyDescent="0.3">
      <c r="B2294" s="1"/>
      <c r="C2294" s="1"/>
      <c r="D2294" s="1"/>
      <c r="E2294" s="1"/>
      <c r="F2294" s="9"/>
      <c r="G2294" s="1"/>
      <c r="H2294" s="1"/>
    </row>
    <row r="2295" spans="2:8" x14ac:dyDescent="0.3">
      <c r="B2295" s="1"/>
      <c r="C2295" s="1"/>
      <c r="D2295" s="1"/>
      <c r="E2295" s="1"/>
      <c r="F2295" s="9"/>
      <c r="G2295" s="1"/>
      <c r="H2295" s="1"/>
    </row>
    <row r="2296" spans="2:8" x14ac:dyDescent="0.3">
      <c r="B2296" s="1"/>
      <c r="C2296" s="1"/>
      <c r="D2296" s="1"/>
      <c r="E2296" s="1"/>
      <c r="F2296" s="9"/>
      <c r="G2296" s="1"/>
      <c r="H2296" s="1"/>
    </row>
    <row r="2297" spans="2:8" x14ac:dyDescent="0.3">
      <c r="B2297" s="1"/>
      <c r="C2297" s="1"/>
      <c r="D2297" s="1"/>
      <c r="E2297" s="1"/>
      <c r="F2297" s="9"/>
      <c r="G2297" s="1"/>
      <c r="H2297" s="1"/>
    </row>
    <row r="2298" spans="2:8" x14ac:dyDescent="0.3">
      <c r="B2298" s="1"/>
      <c r="C2298" s="1"/>
      <c r="D2298" s="1"/>
      <c r="E2298" s="1"/>
      <c r="F2298" s="9"/>
      <c r="G2298" s="1"/>
      <c r="H2298" s="1"/>
    </row>
    <row r="2299" spans="2:8" x14ac:dyDescent="0.3">
      <c r="B2299" s="1"/>
      <c r="C2299" s="1"/>
      <c r="D2299" s="1"/>
      <c r="E2299" s="1"/>
      <c r="F2299" s="9"/>
      <c r="G2299" s="1"/>
      <c r="H2299" s="1"/>
    </row>
    <row r="2300" spans="2:8" x14ac:dyDescent="0.3">
      <c r="B2300" s="1"/>
      <c r="C2300" s="1"/>
      <c r="D2300" s="1"/>
      <c r="E2300" s="1"/>
      <c r="F2300" s="9"/>
      <c r="G2300" s="1"/>
      <c r="H2300" s="1"/>
    </row>
    <row r="2301" spans="2:8" x14ac:dyDescent="0.3">
      <c r="B2301" s="1"/>
      <c r="C2301" s="1"/>
      <c r="D2301" s="1"/>
      <c r="E2301" s="1"/>
      <c r="F2301" s="9"/>
      <c r="G2301" s="1"/>
      <c r="H2301" s="1"/>
    </row>
    <row r="2302" spans="2:8" x14ac:dyDescent="0.3">
      <c r="B2302" s="1"/>
      <c r="C2302" s="1"/>
      <c r="D2302" s="1"/>
      <c r="E2302" s="1"/>
      <c r="F2302" s="9"/>
      <c r="G2302" s="1"/>
      <c r="H2302" s="1"/>
    </row>
    <row r="2303" spans="2:8" x14ac:dyDescent="0.3">
      <c r="B2303" s="1"/>
      <c r="C2303" s="1"/>
      <c r="D2303" s="1"/>
      <c r="E2303" s="1"/>
      <c r="F2303" s="9"/>
      <c r="G2303" s="1"/>
      <c r="H2303" s="1"/>
    </row>
    <row r="2304" spans="2:8" x14ac:dyDescent="0.3">
      <c r="B2304" s="1"/>
      <c r="C2304" s="1"/>
      <c r="D2304" s="1"/>
      <c r="E2304" s="1"/>
      <c r="F2304" s="9"/>
      <c r="G2304" s="1"/>
      <c r="H2304" s="1"/>
    </row>
    <row r="2305" spans="2:8" x14ac:dyDescent="0.3">
      <c r="B2305" s="1"/>
      <c r="C2305" s="1"/>
      <c r="D2305" s="1"/>
      <c r="E2305" s="1"/>
      <c r="F2305" s="9"/>
      <c r="G2305" s="1"/>
      <c r="H2305" s="1"/>
    </row>
    <row r="2306" spans="2:8" x14ac:dyDescent="0.3">
      <c r="B2306" s="1"/>
      <c r="C2306" s="1"/>
      <c r="D2306" s="1"/>
      <c r="E2306" s="1"/>
      <c r="F2306" s="9"/>
      <c r="G2306" s="1"/>
      <c r="H2306" s="1"/>
    </row>
    <row r="2307" spans="2:8" x14ac:dyDescent="0.3">
      <c r="B2307" s="1"/>
      <c r="C2307" s="1"/>
      <c r="D2307" s="1"/>
      <c r="E2307" s="1"/>
      <c r="F2307" s="9"/>
      <c r="G2307" s="1"/>
      <c r="H2307" s="1"/>
    </row>
    <row r="2308" spans="2:8" x14ac:dyDescent="0.3">
      <c r="B2308" s="1"/>
      <c r="C2308" s="1"/>
      <c r="D2308" s="1"/>
      <c r="E2308" s="1"/>
      <c r="F2308" s="9"/>
      <c r="G2308" s="1"/>
      <c r="H2308" s="1"/>
    </row>
    <row r="2309" spans="2:8" x14ac:dyDescent="0.3">
      <c r="B2309" s="1"/>
      <c r="C2309" s="1"/>
      <c r="D2309" s="1"/>
      <c r="E2309" s="1"/>
      <c r="F2309" s="9"/>
      <c r="G2309" s="1"/>
      <c r="H2309" s="1"/>
    </row>
    <row r="2310" spans="2:8" x14ac:dyDescent="0.3">
      <c r="B2310" s="1"/>
      <c r="C2310" s="1"/>
      <c r="D2310" s="1"/>
      <c r="E2310" s="1"/>
      <c r="F2310" s="9"/>
      <c r="G2310" s="1"/>
      <c r="H2310" s="1"/>
    </row>
    <row r="2311" spans="2:8" x14ac:dyDescent="0.3">
      <c r="B2311" s="1"/>
      <c r="C2311" s="1"/>
      <c r="D2311" s="1"/>
      <c r="E2311" s="1"/>
      <c r="F2311" s="9"/>
      <c r="G2311" s="1"/>
      <c r="H2311" s="1"/>
    </row>
    <row r="2312" spans="2:8" x14ac:dyDescent="0.3">
      <c r="B2312" s="1"/>
      <c r="C2312" s="1"/>
      <c r="D2312" s="1"/>
      <c r="E2312" s="1"/>
      <c r="F2312" s="9"/>
      <c r="G2312" s="1"/>
      <c r="H2312" s="1"/>
    </row>
    <row r="2313" spans="2:8" x14ac:dyDescent="0.3">
      <c r="B2313" s="1"/>
      <c r="C2313" s="1"/>
      <c r="D2313" s="1"/>
      <c r="E2313" s="1"/>
      <c r="F2313" s="9"/>
      <c r="G2313" s="1"/>
      <c r="H2313" s="1"/>
    </row>
    <row r="2314" spans="2:8" x14ac:dyDescent="0.3">
      <c r="B2314" s="1"/>
      <c r="C2314" s="1"/>
      <c r="D2314" s="1"/>
      <c r="E2314" s="1"/>
      <c r="F2314" s="9"/>
      <c r="G2314" s="1"/>
      <c r="H2314" s="1"/>
    </row>
    <row r="2315" spans="2:8" x14ac:dyDescent="0.3">
      <c r="B2315" s="1"/>
      <c r="C2315" s="1"/>
      <c r="D2315" s="1"/>
      <c r="E2315" s="1"/>
      <c r="F2315" s="9"/>
      <c r="G2315" s="1"/>
      <c r="H2315" s="1"/>
    </row>
    <row r="2316" spans="2:8" x14ac:dyDescent="0.3">
      <c r="B2316" s="1"/>
      <c r="C2316" s="1"/>
      <c r="D2316" s="1"/>
      <c r="E2316" s="1"/>
      <c r="F2316" s="9"/>
      <c r="G2316" s="1"/>
      <c r="H2316" s="1"/>
    </row>
    <row r="2317" spans="2:8" x14ac:dyDescent="0.3">
      <c r="B2317" s="1"/>
      <c r="C2317" s="1"/>
      <c r="D2317" s="1"/>
      <c r="E2317" s="1"/>
      <c r="F2317" s="9"/>
      <c r="G2317" s="1"/>
      <c r="H2317" s="1"/>
    </row>
    <row r="2318" spans="2:8" x14ac:dyDescent="0.3">
      <c r="B2318" s="1"/>
      <c r="C2318" s="1"/>
      <c r="D2318" s="1"/>
      <c r="E2318" s="1"/>
      <c r="F2318" s="9"/>
      <c r="G2318" s="1"/>
      <c r="H2318" s="1"/>
    </row>
    <row r="2319" spans="2:8" x14ac:dyDescent="0.3">
      <c r="B2319" s="1"/>
      <c r="C2319" s="1"/>
      <c r="D2319" s="1"/>
      <c r="E2319" s="1"/>
      <c r="F2319" s="9"/>
      <c r="G2319" s="1"/>
      <c r="H2319" s="1"/>
    </row>
    <row r="2320" spans="2:8" x14ac:dyDescent="0.3">
      <c r="B2320" s="1"/>
      <c r="C2320" s="1"/>
      <c r="D2320" s="1"/>
      <c r="E2320" s="1"/>
      <c r="F2320" s="9"/>
      <c r="G2320" s="1"/>
      <c r="H2320" s="1"/>
    </row>
    <row r="2321" spans="2:8" x14ac:dyDescent="0.3">
      <c r="B2321" s="1"/>
      <c r="C2321" s="1"/>
      <c r="D2321" s="1"/>
      <c r="E2321" s="1"/>
      <c r="F2321" s="9"/>
      <c r="G2321" s="1"/>
      <c r="H2321" s="1"/>
    </row>
    <row r="2322" spans="2:8" x14ac:dyDescent="0.3">
      <c r="B2322" s="1"/>
      <c r="C2322" s="1"/>
      <c r="D2322" s="1"/>
      <c r="E2322" s="1"/>
      <c r="F2322" s="9"/>
      <c r="G2322" s="1"/>
      <c r="H2322" s="1"/>
    </row>
    <row r="2323" spans="2:8" x14ac:dyDescent="0.3">
      <c r="B2323" s="1"/>
      <c r="C2323" s="1"/>
      <c r="D2323" s="1"/>
      <c r="E2323" s="1"/>
      <c r="F2323" s="9"/>
      <c r="G2323" s="1"/>
      <c r="H2323" s="1"/>
    </row>
    <row r="2324" spans="2:8" x14ac:dyDescent="0.3">
      <c r="B2324" s="1"/>
      <c r="C2324" s="1"/>
      <c r="D2324" s="1"/>
      <c r="E2324" s="1"/>
      <c r="F2324" s="9"/>
      <c r="G2324" s="1"/>
      <c r="H2324" s="1"/>
    </row>
    <row r="2325" spans="2:8" x14ac:dyDescent="0.3">
      <c r="B2325" s="1"/>
      <c r="C2325" s="1"/>
      <c r="D2325" s="1"/>
      <c r="E2325" s="1"/>
      <c r="F2325" s="9"/>
      <c r="G2325" s="1"/>
      <c r="H2325" s="1"/>
    </row>
    <row r="2326" spans="2:8" x14ac:dyDescent="0.3">
      <c r="B2326" s="1"/>
      <c r="C2326" s="1"/>
      <c r="D2326" s="1"/>
      <c r="E2326" s="1"/>
      <c r="F2326" s="9"/>
      <c r="G2326" s="1"/>
      <c r="H2326" s="1"/>
    </row>
    <row r="2327" spans="2:8" x14ac:dyDescent="0.3">
      <c r="B2327" s="1"/>
      <c r="C2327" s="1"/>
      <c r="D2327" s="1"/>
      <c r="E2327" s="1"/>
      <c r="F2327" s="9"/>
      <c r="G2327" s="1"/>
      <c r="H2327" s="1"/>
    </row>
    <row r="2328" spans="2:8" x14ac:dyDescent="0.3">
      <c r="B2328" s="1"/>
      <c r="C2328" s="1"/>
      <c r="D2328" s="1"/>
      <c r="E2328" s="1"/>
      <c r="F2328" s="9"/>
      <c r="G2328" s="1"/>
      <c r="H2328" s="1"/>
    </row>
    <row r="2329" spans="2:8" x14ac:dyDescent="0.3">
      <c r="B2329" s="1"/>
      <c r="C2329" s="1"/>
      <c r="D2329" s="1"/>
      <c r="E2329" s="1"/>
      <c r="F2329" s="9"/>
      <c r="G2329" s="1"/>
      <c r="H2329" s="1"/>
    </row>
    <row r="2330" spans="2:8" x14ac:dyDescent="0.3">
      <c r="B2330" s="1"/>
      <c r="C2330" s="1"/>
      <c r="D2330" s="1"/>
      <c r="E2330" s="1"/>
      <c r="F2330" s="9"/>
      <c r="G2330" s="1"/>
      <c r="H2330" s="1"/>
    </row>
    <row r="2331" spans="2:8" x14ac:dyDescent="0.3">
      <c r="B2331" s="1"/>
      <c r="C2331" s="1"/>
      <c r="D2331" s="1"/>
      <c r="E2331" s="1"/>
      <c r="F2331" s="9"/>
      <c r="G2331" s="1"/>
      <c r="H2331" s="1"/>
    </row>
    <row r="2332" spans="2:8" x14ac:dyDescent="0.3">
      <c r="B2332" s="1"/>
      <c r="C2332" s="1"/>
      <c r="D2332" s="1"/>
      <c r="E2332" s="1"/>
      <c r="F2332" s="9"/>
      <c r="G2332" s="1"/>
      <c r="H2332" s="1"/>
    </row>
    <row r="2333" spans="2:8" x14ac:dyDescent="0.3">
      <c r="B2333" s="1"/>
      <c r="C2333" s="1"/>
      <c r="D2333" s="1"/>
      <c r="E2333" s="1"/>
      <c r="F2333" s="9"/>
      <c r="G2333" s="1"/>
      <c r="H2333" s="1"/>
    </row>
    <row r="2334" spans="2:8" x14ac:dyDescent="0.3">
      <c r="B2334" s="1"/>
      <c r="C2334" s="1"/>
      <c r="D2334" s="1"/>
      <c r="E2334" s="1"/>
      <c r="F2334" s="9"/>
      <c r="G2334" s="1"/>
      <c r="H2334" s="1"/>
    </row>
    <row r="2335" spans="2:8" x14ac:dyDescent="0.3">
      <c r="B2335" s="1"/>
      <c r="C2335" s="1"/>
      <c r="D2335" s="1"/>
      <c r="E2335" s="1"/>
      <c r="F2335" s="9"/>
      <c r="G2335" s="1"/>
      <c r="H2335" s="1"/>
    </row>
    <row r="2336" spans="2:8" x14ac:dyDescent="0.3">
      <c r="B2336" s="1"/>
      <c r="C2336" s="1"/>
      <c r="D2336" s="1"/>
      <c r="E2336" s="1"/>
      <c r="F2336" s="9"/>
      <c r="G2336" s="1"/>
      <c r="H2336" s="1"/>
    </row>
    <row r="2337" spans="2:8" x14ac:dyDescent="0.3">
      <c r="B2337" s="1"/>
      <c r="C2337" s="1"/>
      <c r="D2337" s="1"/>
      <c r="E2337" s="1"/>
      <c r="F2337" s="9"/>
      <c r="G2337" s="1"/>
      <c r="H2337" s="1"/>
    </row>
    <row r="2338" spans="2:8" x14ac:dyDescent="0.3">
      <c r="B2338" s="1"/>
      <c r="C2338" s="1"/>
      <c r="D2338" s="1"/>
      <c r="E2338" s="1"/>
      <c r="F2338" s="9"/>
      <c r="G2338" s="1"/>
      <c r="H2338" s="1"/>
    </row>
    <row r="2339" spans="2:8" x14ac:dyDescent="0.3">
      <c r="B2339" s="1"/>
      <c r="C2339" s="1"/>
      <c r="D2339" s="1"/>
      <c r="E2339" s="1"/>
      <c r="F2339" s="9"/>
      <c r="G2339" s="1"/>
      <c r="H2339" s="1"/>
    </row>
    <row r="2340" spans="2:8" x14ac:dyDescent="0.3">
      <c r="B2340" s="1"/>
      <c r="C2340" s="1"/>
      <c r="D2340" s="1"/>
      <c r="E2340" s="1"/>
      <c r="F2340" s="9"/>
      <c r="G2340" s="1"/>
      <c r="H2340" s="1"/>
    </row>
    <row r="2341" spans="2:8" x14ac:dyDescent="0.3">
      <c r="B2341" s="1"/>
      <c r="C2341" s="1"/>
      <c r="D2341" s="1"/>
      <c r="E2341" s="1"/>
      <c r="F2341" s="9"/>
      <c r="G2341" s="1"/>
      <c r="H2341" s="1"/>
    </row>
    <row r="2342" spans="2:8" x14ac:dyDescent="0.3">
      <c r="B2342" s="1"/>
      <c r="C2342" s="1"/>
      <c r="D2342" s="1"/>
      <c r="E2342" s="1"/>
      <c r="F2342" s="9"/>
      <c r="G2342" s="1"/>
      <c r="H2342" s="1"/>
    </row>
    <row r="2343" spans="2:8" x14ac:dyDescent="0.3">
      <c r="B2343" s="1"/>
      <c r="C2343" s="1"/>
      <c r="D2343" s="1"/>
      <c r="E2343" s="1"/>
      <c r="F2343" s="9"/>
      <c r="G2343" s="1"/>
      <c r="H2343" s="1"/>
    </row>
    <row r="2344" spans="2:8" x14ac:dyDescent="0.3">
      <c r="B2344" s="1"/>
      <c r="C2344" s="1"/>
      <c r="D2344" s="1"/>
      <c r="E2344" s="1"/>
      <c r="F2344" s="9"/>
      <c r="G2344" s="1"/>
      <c r="H2344" s="1"/>
    </row>
    <row r="2345" spans="2:8" x14ac:dyDescent="0.3">
      <c r="B2345" s="1"/>
      <c r="C2345" s="1"/>
      <c r="D2345" s="1"/>
      <c r="E2345" s="1"/>
      <c r="F2345" s="9"/>
      <c r="G2345" s="1"/>
      <c r="H2345" s="1"/>
    </row>
    <row r="2346" spans="2:8" x14ac:dyDescent="0.3">
      <c r="B2346" s="1"/>
      <c r="C2346" s="1"/>
      <c r="D2346" s="1"/>
      <c r="E2346" s="1"/>
      <c r="F2346" s="9"/>
      <c r="G2346" s="1"/>
      <c r="H2346" s="1"/>
    </row>
    <row r="2347" spans="2:8" x14ac:dyDescent="0.3">
      <c r="B2347" s="1"/>
      <c r="C2347" s="1"/>
      <c r="D2347" s="1"/>
      <c r="E2347" s="1"/>
      <c r="F2347" s="9"/>
      <c r="G2347" s="1"/>
      <c r="H2347" s="1"/>
    </row>
    <row r="2348" spans="2:8" x14ac:dyDescent="0.3">
      <c r="B2348" s="1"/>
      <c r="C2348" s="1"/>
      <c r="D2348" s="1"/>
      <c r="E2348" s="1"/>
      <c r="F2348" s="9"/>
      <c r="G2348" s="1"/>
      <c r="H2348" s="1"/>
    </row>
    <row r="2349" spans="2:8" x14ac:dyDescent="0.3">
      <c r="B2349" s="1"/>
      <c r="C2349" s="1"/>
      <c r="D2349" s="1"/>
      <c r="E2349" s="1"/>
      <c r="F2349" s="9"/>
      <c r="G2349" s="1"/>
      <c r="H2349" s="1"/>
    </row>
    <row r="2350" spans="2:8" x14ac:dyDescent="0.3">
      <c r="B2350" s="1"/>
      <c r="C2350" s="1"/>
      <c r="D2350" s="1"/>
      <c r="E2350" s="1"/>
      <c r="F2350" s="9"/>
      <c r="G2350" s="1"/>
      <c r="H2350" s="1"/>
    </row>
    <row r="2351" spans="2:8" x14ac:dyDescent="0.3">
      <c r="B2351" s="1"/>
      <c r="C2351" s="1"/>
      <c r="D2351" s="1"/>
      <c r="E2351" s="1"/>
      <c r="F2351" s="9"/>
      <c r="G2351" s="1"/>
      <c r="H2351" s="1"/>
    </row>
    <row r="2352" spans="2:8" x14ac:dyDescent="0.3">
      <c r="B2352" s="1"/>
      <c r="C2352" s="1"/>
      <c r="D2352" s="1"/>
      <c r="E2352" s="1"/>
      <c r="F2352" s="9"/>
      <c r="G2352" s="1"/>
      <c r="H2352" s="1"/>
    </row>
    <row r="2353" spans="2:8" x14ac:dyDescent="0.3">
      <c r="B2353" s="1"/>
      <c r="C2353" s="1"/>
      <c r="D2353" s="1"/>
      <c r="E2353" s="1"/>
      <c r="F2353" s="9"/>
      <c r="G2353" s="1"/>
      <c r="H2353" s="1"/>
    </row>
    <row r="2354" spans="2:8" x14ac:dyDescent="0.3">
      <c r="B2354" s="1"/>
      <c r="C2354" s="1"/>
      <c r="D2354" s="1"/>
      <c r="E2354" s="1"/>
      <c r="F2354" s="9"/>
      <c r="G2354" s="1"/>
      <c r="H2354" s="1"/>
    </row>
    <row r="2355" spans="2:8" x14ac:dyDescent="0.3">
      <c r="B2355" s="1"/>
      <c r="C2355" s="1"/>
      <c r="D2355" s="1"/>
      <c r="E2355" s="1"/>
      <c r="F2355" s="9"/>
      <c r="G2355" s="1"/>
      <c r="H2355" s="1"/>
    </row>
    <row r="2356" spans="2:8" x14ac:dyDescent="0.3">
      <c r="B2356" s="1"/>
      <c r="C2356" s="1"/>
      <c r="D2356" s="1"/>
      <c r="E2356" s="1"/>
      <c r="F2356" s="9"/>
      <c r="G2356" s="1"/>
      <c r="H2356" s="1"/>
    </row>
    <row r="2357" spans="2:8" x14ac:dyDescent="0.3">
      <c r="B2357" s="1"/>
      <c r="C2357" s="1"/>
      <c r="D2357" s="1"/>
      <c r="E2357" s="1"/>
      <c r="F2357" s="9"/>
      <c r="G2357" s="1"/>
      <c r="H2357" s="1"/>
    </row>
    <row r="2358" spans="2:8" x14ac:dyDescent="0.3">
      <c r="B2358" s="1"/>
      <c r="C2358" s="1"/>
      <c r="D2358" s="1"/>
      <c r="E2358" s="1"/>
      <c r="F2358" s="9"/>
      <c r="G2358" s="1"/>
      <c r="H2358" s="1"/>
    </row>
    <row r="2359" spans="2:8" x14ac:dyDescent="0.3">
      <c r="B2359" s="1"/>
      <c r="C2359" s="1"/>
      <c r="D2359" s="1"/>
      <c r="E2359" s="1"/>
      <c r="F2359" s="9"/>
      <c r="G2359" s="1"/>
      <c r="H2359" s="1"/>
    </row>
    <row r="2360" spans="2:8" x14ac:dyDescent="0.3">
      <c r="B2360" s="1"/>
      <c r="C2360" s="1"/>
      <c r="D2360" s="1"/>
      <c r="E2360" s="1"/>
      <c r="F2360" s="9"/>
      <c r="G2360" s="1"/>
      <c r="H2360" s="1"/>
    </row>
    <row r="2361" spans="2:8" x14ac:dyDescent="0.3">
      <c r="B2361" s="1"/>
      <c r="C2361" s="1"/>
      <c r="D2361" s="1"/>
      <c r="E2361" s="1"/>
      <c r="F2361" s="9"/>
      <c r="G2361" s="1"/>
      <c r="H2361" s="1"/>
    </row>
    <row r="2362" spans="2:8" x14ac:dyDescent="0.3">
      <c r="B2362" s="1"/>
      <c r="C2362" s="1"/>
      <c r="D2362" s="1"/>
      <c r="E2362" s="1"/>
      <c r="F2362" s="9"/>
      <c r="G2362" s="1"/>
      <c r="H2362" s="1"/>
    </row>
    <row r="2363" spans="2:8" x14ac:dyDescent="0.3">
      <c r="B2363" s="1"/>
      <c r="C2363" s="1"/>
      <c r="D2363" s="1"/>
      <c r="E2363" s="1"/>
      <c r="F2363" s="9"/>
      <c r="G2363" s="1"/>
      <c r="H2363" s="1"/>
    </row>
    <row r="2364" spans="2:8" x14ac:dyDescent="0.3">
      <c r="B2364" s="1"/>
      <c r="C2364" s="1"/>
      <c r="D2364" s="1"/>
      <c r="E2364" s="1"/>
      <c r="F2364" s="9"/>
      <c r="G2364" s="1"/>
      <c r="H2364" s="1"/>
    </row>
    <row r="2365" spans="2:8" x14ac:dyDescent="0.3">
      <c r="B2365" s="1"/>
      <c r="C2365" s="1"/>
      <c r="D2365" s="1"/>
      <c r="E2365" s="1"/>
      <c r="F2365" s="9"/>
      <c r="G2365" s="1"/>
      <c r="H2365" s="1"/>
    </row>
    <row r="2366" spans="2:8" x14ac:dyDescent="0.3">
      <c r="B2366" s="1"/>
      <c r="C2366" s="1"/>
      <c r="D2366" s="1"/>
      <c r="E2366" s="1"/>
      <c r="F2366" s="9"/>
      <c r="G2366" s="1"/>
      <c r="H2366" s="1"/>
    </row>
    <row r="2367" spans="2:8" x14ac:dyDescent="0.3">
      <c r="B2367" s="1"/>
      <c r="C2367" s="1"/>
      <c r="D2367" s="1"/>
      <c r="E2367" s="1"/>
      <c r="F2367" s="9"/>
      <c r="G2367" s="1"/>
      <c r="H2367" s="1"/>
    </row>
    <row r="2368" spans="2:8" x14ac:dyDescent="0.3">
      <c r="B2368" s="1"/>
      <c r="C2368" s="1"/>
      <c r="D2368" s="1"/>
      <c r="E2368" s="1"/>
      <c r="F2368" s="9"/>
      <c r="G2368" s="1"/>
      <c r="H2368" s="1"/>
    </row>
    <row r="2369" spans="2:8" x14ac:dyDescent="0.3">
      <c r="B2369" s="1"/>
      <c r="C2369" s="1"/>
      <c r="D2369" s="1"/>
      <c r="E2369" s="1"/>
      <c r="F2369" s="9"/>
      <c r="G2369" s="1"/>
      <c r="H2369" s="1"/>
    </row>
    <row r="2370" spans="2:8" x14ac:dyDescent="0.3">
      <c r="B2370" s="1"/>
      <c r="C2370" s="1"/>
      <c r="D2370" s="1"/>
      <c r="E2370" s="1"/>
      <c r="F2370" s="9"/>
      <c r="G2370" s="1"/>
      <c r="H2370" s="1"/>
    </row>
    <row r="2371" spans="2:8" x14ac:dyDescent="0.3">
      <c r="B2371" s="1"/>
      <c r="C2371" s="1"/>
      <c r="D2371" s="1"/>
      <c r="E2371" s="1"/>
      <c r="F2371" s="9"/>
      <c r="G2371" s="1"/>
      <c r="H2371" s="1"/>
    </row>
    <row r="2372" spans="2:8" x14ac:dyDescent="0.3">
      <c r="B2372" s="1"/>
      <c r="C2372" s="1"/>
      <c r="D2372" s="1"/>
      <c r="E2372" s="1"/>
      <c r="F2372" s="9"/>
      <c r="G2372" s="1"/>
      <c r="H2372" s="1"/>
    </row>
    <row r="2373" spans="2:8" x14ac:dyDescent="0.3">
      <c r="B2373" s="1"/>
      <c r="C2373" s="1"/>
      <c r="D2373" s="1"/>
      <c r="E2373" s="1"/>
      <c r="F2373" s="9"/>
      <c r="G2373" s="1"/>
      <c r="H2373" s="1"/>
    </row>
    <row r="2374" spans="2:8" x14ac:dyDescent="0.3">
      <c r="B2374" s="1"/>
      <c r="C2374" s="1"/>
      <c r="D2374" s="1"/>
      <c r="E2374" s="1"/>
      <c r="F2374" s="9"/>
      <c r="G2374" s="1"/>
      <c r="H2374" s="1"/>
    </row>
    <row r="2375" spans="2:8" x14ac:dyDescent="0.3">
      <c r="B2375" s="1"/>
      <c r="C2375" s="1"/>
      <c r="D2375" s="1"/>
      <c r="E2375" s="1"/>
      <c r="F2375" s="9"/>
      <c r="G2375" s="1"/>
      <c r="H2375" s="1"/>
    </row>
    <row r="2376" spans="2:8" x14ac:dyDescent="0.3">
      <c r="B2376" s="1"/>
      <c r="C2376" s="1"/>
      <c r="D2376" s="1"/>
      <c r="E2376" s="1"/>
      <c r="F2376" s="9"/>
      <c r="G2376" s="1"/>
      <c r="H2376" s="1"/>
    </row>
    <row r="2377" spans="2:8" x14ac:dyDescent="0.3">
      <c r="B2377" s="1"/>
      <c r="C2377" s="1"/>
      <c r="D2377" s="1"/>
      <c r="E2377" s="1"/>
      <c r="F2377" s="9"/>
      <c r="G2377" s="1"/>
      <c r="H2377" s="1"/>
    </row>
    <row r="2378" spans="2:8" x14ac:dyDescent="0.3">
      <c r="B2378" s="1"/>
      <c r="C2378" s="1"/>
      <c r="D2378" s="1"/>
      <c r="E2378" s="1"/>
      <c r="F2378" s="9"/>
      <c r="G2378" s="1"/>
      <c r="H2378" s="1"/>
    </row>
    <row r="2379" spans="2:8" x14ac:dyDescent="0.3">
      <c r="B2379" s="1"/>
      <c r="C2379" s="1"/>
      <c r="D2379" s="1"/>
      <c r="E2379" s="1"/>
      <c r="F2379" s="9"/>
      <c r="G2379" s="1"/>
      <c r="H2379" s="1"/>
    </row>
    <row r="2380" spans="2:8" x14ac:dyDescent="0.3">
      <c r="B2380" s="1"/>
      <c r="C2380" s="1"/>
      <c r="D2380" s="1"/>
      <c r="E2380" s="1"/>
      <c r="F2380" s="9"/>
      <c r="G2380" s="1"/>
      <c r="H2380" s="1"/>
    </row>
    <row r="2381" spans="2:8" x14ac:dyDescent="0.3">
      <c r="B2381" s="1"/>
      <c r="C2381" s="1"/>
      <c r="D2381" s="1"/>
      <c r="E2381" s="1"/>
      <c r="F2381" s="9"/>
      <c r="G2381" s="1"/>
      <c r="H2381" s="1"/>
    </row>
    <row r="2382" spans="2:8" x14ac:dyDescent="0.3">
      <c r="B2382" s="1"/>
      <c r="C2382" s="1"/>
      <c r="D2382" s="1"/>
      <c r="E2382" s="1"/>
      <c r="F2382" s="9"/>
      <c r="G2382" s="1"/>
      <c r="H2382" s="1"/>
    </row>
    <row r="2383" spans="2:8" x14ac:dyDescent="0.3">
      <c r="B2383" s="1"/>
      <c r="C2383" s="1"/>
      <c r="D2383" s="1"/>
      <c r="E2383" s="1"/>
      <c r="F2383" s="9"/>
      <c r="G2383" s="1"/>
      <c r="H2383" s="1"/>
    </row>
    <row r="2384" spans="2:8" x14ac:dyDescent="0.3">
      <c r="B2384" s="1"/>
      <c r="C2384" s="1"/>
      <c r="D2384" s="1"/>
      <c r="E2384" s="1"/>
      <c r="F2384" s="9"/>
      <c r="G2384" s="1"/>
      <c r="H2384" s="1"/>
    </row>
    <row r="2385" spans="2:8" x14ac:dyDescent="0.3">
      <c r="B2385" s="1"/>
      <c r="C2385" s="1"/>
      <c r="D2385" s="1"/>
      <c r="E2385" s="1"/>
      <c r="F2385" s="9"/>
      <c r="G2385" s="1"/>
      <c r="H2385" s="1"/>
    </row>
    <row r="2386" spans="2:8" x14ac:dyDescent="0.3">
      <c r="B2386" s="1"/>
      <c r="C2386" s="1"/>
      <c r="D2386" s="1"/>
      <c r="E2386" s="1"/>
      <c r="F2386" s="9"/>
      <c r="G2386" s="1"/>
      <c r="H2386" s="1"/>
    </row>
    <row r="2387" spans="2:8" x14ac:dyDescent="0.3">
      <c r="B2387" s="1"/>
      <c r="C2387" s="1"/>
      <c r="D2387" s="1"/>
      <c r="E2387" s="1"/>
      <c r="F2387" s="9"/>
      <c r="G2387" s="1"/>
      <c r="H2387" s="1"/>
    </row>
    <row r="2388" spans="2:8" x14ac:dyDescent="0.3">
      <c r="B2388" s="1"/>
      <c r="C2388" s="1"/>
      <c r="D2388" s="1"/>
      <c r="E2388" s="1"/>
      <c r="F2388" s="9"/>
      <c r="G2388" s="1"/>
      <c r="H2388" s="1"/>
    </row>
    <row r="2389" spans="2:8" x14ac:dyDescent="0.3">
      <c r="B2389" s="1"/>
      <c r="C2389" s="1"/>
      <c r="D2389" s="1"/>
      <c r="E2389" s="1"/>
      <c r="F2389" s="9"/>
      <c r="G2389" s="1"/>
      <c r="H2389" s="1"/>
    </row>
    <row r="2390" spans="2:8" x14ac:dyDescent="0.3">
      <c r="B2390" s="1"/>
      <c r="C2390" s="1"/>
      <c r="D2390" s="1"/>
      <c r="E2390" s="1"/>
      <c r="F2390" s="9"/>
      <c r="G2390" s="1"/>
      <c r="H2390" s="1"/>
    </row>
    <row r="2391" spans="2:8" x14ac:dyDescent="0.3">
      <c r="B2391" s="1"/>
      <c r="C2391" s="1"/>
      <c r="D2391" s="1"/>
      <c r="E2391" s="1"/>
      <c r="F2391" s="9"/>
      <c r="G2391" s="1"/>
      <c r="H2391" s="1"/>
    </row>
    <row r="2392" spans="2:8" x14ac:dyDescent="0.3">
      <c r="B2392" s="1"/>
      <c r="C2392" s="1"/>
      <c r="D2392" s="1"/>
      <c r="E2392" s="1"/>
      <c r="F2392" s="9"/>
      <c r="G2392" s="1"/>
      <c r="H2392" s="1"/>
    </row>
    <row r="2393" spans="2:8" x14ac:dyDescent="0.3">
      <c r="B2393" s="1"/>
      <c r="C2393" s="1"/>
      <c r="D2393" s="1"/>
      <c r="E2393" s="1"/>
      <c r="F2393" s="9"/>
      <c r="G2393" s="1"/>
      <c r="H2393" s="1"/>
    </row>
    <row r="2394" spans="2:8" x14ac:dyDescent="0.3">
      <c r="B2394" s="1"/>
      <c r="C2394" s="1"/>
      <c r="D2394" s="1"/>
      <c r="E2394" s="1"/>
      <c r="F2394" s="9"/>
      <c r="G2394" s="1"/>
      <c r="H2394" s="1"/>
    </row>
    <row r="2395" spans="2:8" x14ac:dyDescent="0.3">
      <c r="B2395" s="1"/>
      <c r="C2395" s="1"/>
      <c r="D2395" s="1"/>
      <c r="E2395" s="1"/>
      <c r="F2395" s="9"/>
      <c r="G2395" s="1"/>
      <c r="H2395" s="1"/>
    </row>
    <row r="2396" spans="2:8" x14ac:dyDescent="0.3">
      <c r="B2396" s="1"/>
      <c r="C2396" s="1"/>
      <c r="D2396" s="1"/>
      <c r="E2396" s="1"/>
      <c r="F2396" s="9"/>
      <c r="G2396" s="1"/>
      <c r="H2396" s="1"/>
    </row>
    <row r="2397" spans="2:8" x14ac:dyDescent="0.3">
      <c r="B2397" s="1"/>
      <c r="C2397" s="1"/>
      <c r="D2397" s="1"/>
      <c r="E2397" s="1"/>
      <c r="F2397" s="9"/>
      <c r="G2397" s="1"/>
      <c r="H2397" s="1"/>
    </row>
    <row r="2398" spans="2:8" x14ac:dyDescent="0.3">
      <c r="B2398" s="1"/>
      <c r="C2398" s="1"/>
      <c r="D2398" s="1"/>
      <c r="E2398" s="1"/>
      <c r="F2398" s="9"/>
      <c r="G2398" s="1"/>
      <c r="H2398" s="1"/>
    </row>
    <row r="2399" spans="2:8" x14ac:dyDescent="0.3">
      <c r="B2399" s="1"/>
      <c r="C2399" s="1"/>
      <c r="D2399" s="1"/>
      <c r="E2399" s="1"/>
      <c r="F2399" s="9"/>
      <c r="G2399" s="1"/>
      <c r="H2399" s="1"/>
    </row>
    <row r="2400" spans="2:8" x14ac:dyDescent="0.3">
      <c r="B2400" s="1"/>
      <c r="C2400" s="1"/>
      <c r="D2400" s="1"/>
      <c r="E2400" s="1"/>
      <c r="F2400" s="9"/>
      <c r="G2400" s="1"/>
      <c r="H2400" s="1"/>
    </row>
    <row r="2401" spans="2:8" x14ac:dyDescent="0.3">
      <c r="B2401" s="1"/>
      <c r="C2401" s="1"/>
      <c r="D2401" s="1"/>
      <c r="E2401" s="1"/>
      <c r="F2401" s="9"/>
      <c r="G2401" s="1"/>
      <c r="H2401" s="1"/>
    </row>
    <row r="2402" spans="2:8" x14ac:dyDescent="0.3">
      <c r="B2402" s="1"/>
      <c r="C2402" s="1"/>
      <c r="D2402" s="1"/>
      <c r="E2402" s="1"/>
      <c r="F2402" s="9"/>
      <c r="G2402" s="1"/>
      <c r="H2402" s="1"/>
    </row>
    <row r="2403" spans="2:8" x14ac:dyDescent="0.3">
      <c r="B2403" s="1"/>
      <c r="C2403" s="1"/>
      <c r="D2403" s="1"/>
      <c r="E2403" s="1"/>
      <c r="F2403" s="9"/>
      <c r="G2403" s="1"/>
      <c r="H2403" s="1"/>
    </row>
    <row r="2404" spans="2:8" x14ac:dyDescent="0.3">
      <c r="B2404" s="1"/>
      <c r="C2404" s="1"/>
      <c r="D2404" s="1"/>
      <c r="E2404" s="1"/>
      <c r="F2404" s="9"/>
      <c r="G2404" s="1"/>
      <c r="H2404" s="1"/>
    </row>
    <row r="2405" spans="2:8" x14ac:dyDescent="0.3">
      <c r="B2405" s="1"/>
      <c r="C2405" s="1"/>
      <c r="D2405" s="1"/>
      <c r="E2405" s="1"/>
      <c r="F2405" s="9"/>
      <c r="G2405" s="1"/>
      <c r="H2405" s="1"/>
    </row>
    <row r="2406" spans="2:8" x14ac:dyDescent="0.3">
      <c r="B2406" s="1"/>
      <c r="C2406" s="1"/>
      <c r="D2406" s="1"/>
      <c r="E2406" s="1"/>
      <c r="F2406" s="9"/>
      <c r="G2406" s="1"/>
      <c r="H2406" s="1"/>
    </row>
    <row r="2407" spans="2:8" x14ac:dyDescent="0.3">
      <c r="B2407" s="1"/>
      <c r="C2407" s="1"/>
      <c r="D2407" s="1"/>
      <c r="E2407" s="1"/>
      <c r="F2407" s="9"/>
      <c r="G2407" s="1"/>
      <c r="H2407" s="1"/>
    </row>
    <row r="2408" spans="2:8" x14ac:dyDescent="0.3">
      <c r="B2408" s="1"/>
      <c r="C2408" s="1"/>
      <c r="D2408" s="1"/>
      <c r="E2408" s="1"/>
      <c r="F2408" s="9"/>
      <c r="G2408" s="1"/>
      <c r="H2408" s="1"/>
    </row>
    <row r="2409" spans="2:8" x14ac:dyDescent="0.3">
      <c r="B2409" s="1"/>
      <c r="C2409" s="1"/>
      <c r="D2409" s="1"/>
      <c r="E2409" s="1"/>
      <c r="F2409" s="9"/>
      <c r="G2409" s="1"/>
      <c r="H2409" s="1"/>
    </row>
    <row r="2410" spans="2:8" x14ac:dyDescent="0.3">
      <c r="B2410" s="1"/>
      <c r="C2410" s="1"/>
      <c r="D2410" s="1"/>
      <c r="E2410" s="1"/>
      <c r="F2410" s="9"/>
      <c r="G2410" s="1"/>
      <c r="H2410" s="1"/>
    </row>
    <row r="2411" spans="2:8" x14ac:dyDescent="0.3">
      <c r="B2411" s="1"/>
      <c r="C2411" s="1"/>
      <c r="D2411" s="1"/>
      <c r="E2411" s="1"/>
      <c r="F2411" s="9"/>
      <c r="G2411" s="1"/>
      <c r="H2411" s="1"/>
    </row>
    <row r="2412" spans="2:8" x14ac:dyDescent="0.3">
      <c r="B2412" s="1"/>
      <c r="C2412" s="1"/>
      <c r="D2412" s="1"/>
      <c r="E2412" s="1"/>
      <c r="F2412" s="9"/>
      <c r="G2412" s="1"/>
      <c r="H2412" s="1"/>
    </row>
    <row r="2413" spans="2:8" x14ac:dyDescent="0.3">
      <c r="B2413" s="1"/>
      <c r="C2413" s="1"/>
      <c r="D2413" s="1"/>
      <c r="E2413" s="1"/>
      <c r="F2413" s="9"/>
      <c r="G2413" s="1"/>
      <c r="H2413" s="1"/>
    </row>
    <row r="2414" spans="2:8" x14ac:dyDescent="0.3">
      <c r="B2414" s="1"/>
      <c r="C2414" s="1"/>
      <c r="D2414" s="1"/>
      <c r="E2414" s="1"/>
      <c r="F2414" s="9"/>
      <c r="G2414" s="1"/>
      <c r="H2414" s="1"/>
    </row>
    <row r="2415" spans="2:8" x14ac:dyDescent="0.3">
      <c r="B2415" s="1"/>
      <c r="C2415" s="1"/>
      <c r="D2415" s="1"/>
      <c r="E2415" s="1"/>
      <c r="F2415" s="9"/>
      <c r="G2415" s="1"/>
      <c r="H2415" s="1"/>
    </row>
    <row r="2416" spans="2:8" x14ac:dyDescent="0.3">
      <c r="B2416" s="1"/>
      <c r="C2416" s="1"/>
      <c r="D2416" s="1"/>
      <c r="E2416" s="1"/>
      <c r="F2416" s="9"/>
      <c r="G2416" s="1"/>
      <c r="H2416" s="1"/>
    </row>
    <row r="2417" spans="2:8" x14ac:dyDescent="0.3">
      <c r="B2417" s="1"/>
      <c r="C2417" s="1"/>
      <c r="D2417" s="1"/>
      <c r="E2417" s="1"/>
      <c r="F2417" s="9"/>
      <c r="G2417" s="1"/>
      <c r="H2417" s="1"/>
    </row>
    <row r="2418" spans="2:8" x14ac:dyDescent="0.3">
      <c r="B2418" s="1"/>
      <c r="C2418" s="1"/>
      <c r="D2418" s="1"/>
      <c r="E2418" s="1"/>
      <c r="F2418" s="9"/>
      <c r="G2418" s="1"/>
      <c r="H2418" s="1"/>
    </row>
    <row r="2419" spans="2:8" x14ac:dyDescent="0.3">
      <c r="B2419" s="1"/>
      <c r="C2419" s="1"/>
      <c r="D2419" s="1"/>
      <c r="E2419" s="1"/>
      <c r="F2419" s="9"/>
      <c r="G2419" s="1"/>
      <c r="H2419" s="1"/>
    </row>
    <row r="2420" spans="2:8" x14ac:dyDescent="0.3">
      <c r="B2420" s="1"/>
      <c r="C2420" s="1"/>
      <c r="D2420" s="1"/>
      <c r="E2420" s="1"/>
      <c r="F2420" s="9"/>
      <c r="G2420" s="1"/>
      <c r="H2420" s="1"/>
    </row>
    <row r="2421" spans="2:8" x14ac:dyDescent="0.3">
      <c r="B2421" s="1"/>
      <c r="C2421" s="1"/>
      <c r="D2421" s="1"/>
      <c r="E2421" s="1"/>
      <c r="F2421" s="9"/>
      <c r="G2421" s="1"/>
      <c r="H2421" s="1"/>
    </row>
    <row r="2422" spans="2:8" x14ac:dyDescent="0.3">
      <c r="B2422" s="1"/>
      <c r="C2422" s="1"/>
      <c r="D2422" s="1"/>
      <c r="E2422" s="1"/>
      <c r="F2422" s="9"/>
      <c r="G2422" s="1"/>
      <c r="H2422" s="1"/>
    </row>
    <row r="2423" spans="2:8" x14ac:dyDescent="0.3">
      <c r="B2423" s="1"/>
      <c r="C2423" s="1"/>
      <c r="D2423" s="1"/>
      <c r="E2423" s="1"/>
      <c r="F2423" s="9"/>
      <c r="G2423" s="1"/>
      <c r="H2423" s="1"/>
    </row>
    <row r="2424" spans="2:8" x14ac:dyDescent="0.3">
      <c r="B2424" s="1"/>
      <c r="C2424" s="1"/>
      <c r="D2424" s="1"/>
      <c r="E2424" s="1"/>
      <c r="F2424" s="9"/>
      <c r="G2424" s="1"/>
      <c r="H2424" s="1"/>
    </row>
    <row r="2425" spans="2:8" x14ac:dyDescent="0.3">
      <c r="B2425" s="1"/>
      <c r="C2425" s="1"/>
      <c r="D2425" s="1"/>
      <c r="E2425" s="1"/>
      <c r="F2425" s="9"/>
      <c r="G2425" s="1"/>
      <c r="H2425" s="1"/>
    </row>
    <row r="2426" spans="2:8" x14ac:dyDescent="0.3">
      <c r="B2426" s="1"/>
      <c r="C2426" s="1"/>
      <c r="D2426" s="1"/>
      <c r="E2426" s="1"/>
      <c r="F2426" s="9"/>
      <c r="G2426" s="1"/>
      <c r="H2426" s="1"/>
    </row>
    <row r="2427" spans="2:8" x14ac:dyDescent="0.3">
      <c r="B2427" s="1"/>
      <c r="C2427" s="1"/>
      <c r="D2427" s="1"/>
      <c r="E2427" s="1"/>
      <c r="F2427" s="9"/>
      <c r="G2427" s="1"/>
      <c r="H2427" s="1"/>
    </row>
    <row r="2428" spans="2:8" x14ac:dyDescent="0.3">
      <c r="B2428" s="1"/>
      <c r="C2428" s="1"/>
      <c r="D2428" s="1"/>
      <c r="E2428" s="1"/>
      <c r="F2428" s="9"/>
      <c r="G2428" s="1"/>
      <c r="H2428" s="1"/>
    </row>
    <row r="2429" spans="2:8" x14ac:dyDescent="0.3">
      <c r="B2429" s="1"/>
      <c r="C2429" s="1"/>
      <c r="D2429" s="1"/>
      <c r="E2429" s="1"/>
      <c r="F2429" s="9"/>
      <c r="G2429" s="1"/>
      <c r="H2429" s="1"/>
    </row>
    <row r="2430" spans="2:8" x14ac:dyDescent="0.3">
      <c r="B2430" s="1"/>
      <c r="C2430" s="1"/>
      <c r="D2430" s="1"/>
      <c r="E2430" s="1"/>
      <c r="F2430" s="9"/>
      <c r="G2430" s="1"/>
      <c r="H2430" s="1"/>
    </row>
    <row r="2431" spans="2:8" x14ac:dyDescent="0.3">
      <c r="B2431" s="1"/>
      <c r="C2431" s="1"/>
      <c r="D2431" s="1"/>
      <c r="E2431" s="1"/>
      <c r="F2431" s="9"/>
      <c r="G2431" s="1"/>
      <c r="H2431" s="1"/>
    </row>
    <row r="2432" spans="2:8" x14ac:dyDescent="0.3">
      <c r="B2432" s="1"/>
      <c r="C2432" s="1"/>
      <c r="D2432" s="1"/>
      <c r="E2432" s="1"/>
      <c r="F2432" s="9"/>
      <c r="G2432" s="1"/>
      <c r="H2432" s="1"/>
    </row>
    <row r="2433" spans="2:8" x14ac:dyDescent="0.3">
      <c r="B2433" s="1"/>
      <c r="C2433" s="1"/>
      <c r="D2433" s="1"/>
      <c r="E2433" s="1"/>
      <c r="F2433" s="9"/>
      <c r="G2433" s="1"/>
      <c r="H2433" s="1"/>
    </row>
    <row r="2434" spans="2:8" x14ac:dyDescent="0.3">
      <c r="B2434" s="1"/>
      <c r="C2434" s="1"/>
      <c r="D2434" s="1"/>
      <c r="E2434" s="1"/>
      <c r="F2434" s="9"/>
      <c r="G2434" s="1"/>
      <c r="H2434" s="1"/>
    </row>
    <row r="2435" spans="2:8" x14ac:dyDescent="0.3">
      <c r="B2435" s="1"/>
      <c r="C2435" s="1"/>
      <c r="D2435" s="1"/>
      <c r="E2435" s="1"/>
      <c r="F2435" s="9"/>
      <c r="G2435" s="1"/>
      <c r="H2435" s="1"/>
    </row>
    <row r="2436" spans="2:8" x14ac:dyDescent="0.3">
      <c r="B2436" s="1"/>
      <c r="C2436" s="1"/>
      <c r="D2436" s="1"/>
      <c r="E2436" s="1"/>
      <c r="F2436" s="9"/>
      <c r="G2436" s="1"/>
      <c r="H2436" s="1"/>
    </row>
    <row r="2437" spans="2:8" x14ac:dyDescent="0.3">
      <c r="B2437" s="1"/>
      <c r="C2437" s="1"/>
      <c r="D2437" s="1"/>
      <c r="E2437" s="1"/>
      <c r="F2437" s="9"/>
      <c r="G2437" s="1"/>
      <c r="H2437" s="1"/>
    </row>
    <row r="2438" spans="2:8" x14ac:dyDescent="0.3">
      <c r="B2438" s="1"/>
      <c r="C2438" s="1"/>
      <c r="D2438" s="1"/>
      <c r="E2438" s="1"/>
      <c r="F2438" s="9"/>
      <c r="G2438" s="1"/>
      <c r="H2438" s="1"/>
    </row>
    <row r="2439" spans="2:8" x14ac:dyDescent="0.3">
      <c r="B2439" s="1"/>
      <c r="C2439" s="1"/>
      <c r="D2439" s="1"/>
      <c r="E2439" s="1"/>
      <c r="F2439" s="9"/>
      <c r="G2439" s="1"/>
      <c r="H2439" s="1"/>
    </row>
    <row r="2440" spans="2:8" x14ac:dyDescent="0.3">
      <c r="B2440" s="1"/>
      <c r="C2440" s="1"/>
      <c r="D2440" s="1"/>
      <c r="E2440" s="1"/>
      <c r="F2440" s="9"/>
      <c r="G2440" s="1"/>
      <c r="H2440" s="1"/>
    </row>
    <row r="2441" spans="2:8" x14ac:dyDescent="0.3">
      <c r="B2441" s="1"/>
      <c r="C2441" s="1"/>
      <c r="D2441" s="1"/>
      <c r="E2441" s="1"/>
      <c r="F2441" s="9"/>
      <c r="G2441" s="1"/>
      <c r="H2441" s="1"/>
    </row>
    <row r="2442" spans="2:8" x14ac:dyDescent="0.3">
      <c r="B2442" s="1"/>
      <c r="C2442" s="1"/>
      <c r="D2442" s="1"/>
      <c r="E2442" s="1"/>
      <c r="F2442" s="9"/>
      <c r="G2442" s="1"/>
      <c r="H2442" s="1"/>
    </row>
    <row r="2443" spans="2:8" x14ac:dyDescent="0.3">
      <c r="B2443" s="1"/>
      <c r="C2443" s="1"/>
      <c r="D2443" s="1"/>
      <c r="E2443" s="1"/>
      <c r="F2443" s="9"/>
      <c r="G2443" s="1"/>
      <c r="H2443" s="1"/>
    </row>
    <row r="2444" spans="2:8" x14ac:dyDescent="0.3">
      <c r="B2444" s="1"/>
      <c r="C2444" s="1"/>
      <c r="D2444" s="1"/>
      <c r="E2444" s="1"/>
      <c r="F2444" s="9"/>
      <c r="G2444" s="1"/>
      <c r="H2444" s="1"/>
    </row>
    <row r="2445" spans="2:8" x14ac:dyDescent="0.3">
      <c r="B2445" s="1"/>
      <c r="C2445" s="1"/>
      <c r="D2445" s="1"/>
      <c r="E2445" s="1"/>
      <c r="F2445" s="9"/>
      <c r="G2445" s="1"/>
      <c r="H2445" s="1"/>
    </row>
    <row r="2446" spans="2:8" x14ac:dyDescent="0.3">
      <c r="B2446" s="1"/>
      <c r="C2446" s="1"/>
      <c r="D2446" s="1"/>
      <c r="E2446" s="1"/>
      <c r="F2446" s="9"/>
      <c r="G2446" s="1"/>
      <c r="H2446" s="1"/>
    </row>
    <row r="2447" spans="2:8" x14ac:dyDescent="0.3">
      <c r="B2447" s="1"/>
      <c r="C2447" s="1"/>
      <c r="D2447" s="1"/>
      <c r="E2447" s="1"/>
      <c r="F2447" s="9"/>
      <c r="G2447" s="1"/>
      <c r="H2447" s="1"/>
    </row>
    <row r="2448" spans="2:8" x14ac:dyDescent="0.3">
      <c r="B2448" s="1"/>
      <c r="C2448" s="1"/>
      <c r="D2448" s="1"/>
      <c r="E2448" s="1"/>
      <c r="F2448" s="9"/>
      <c r="G2448" s="1"/>
      <c r="H2448" s="1"/>
    </row>
    <row r="2449" spans="2:8" x14ac:dyDescent="0.3">
      <c r="B2449" s="1"/>
      <c r="C2449" s="1"/>
      <c r="D2449" s="1"/>
      <c r="E2449" s="1"/>
      <c r="F2449" s="9"/>
      <c r="G2449" s="1"/>
      <c r="H2449" s="1"/>
    </row>
    <row r="2450" spans="2:8" x14ac:dyDescent="0.3">
      <c r="B2450" s="1"/>
      <c r="C2450" s="1"/>
      <c r="D2450" s="1"/>
      <c r="E2450" s="1"/>
      <c r="F2450" s="9"/>
      <c r="G2450" s="1"/>
      <c r="H2450" s="1"/>
    </row>
    <row r="2451" spans="2:8" x14ac:dyDescent="0.3">
      <c r="B2451" s="1"/>
      <c r="C2451" s="1"/>
      <c r="D2451" s="1"/>
      <c r="E2451" s="1"/>
      <c r="F2451" s="9"/>
      <c r="G2451" s="1"/>
      <c r="H2451" s="1"/>
    </row>
    <row r="2452" spans="2:8" x14ac:dyDescent="0.3">
      <c r="B2452" s="1"/>
      <c r="C2452" s="1"/>
      <c r="D2452" s="1"/>
      <c r="E2452" s="1"/>
      <c r="F2452" s="9"/>
      <c r="G2452" s="1"/>
      <c r="H2452" s="1"/>
    </row>
    <row r="2453" spans="2:8" x14ac:dyDescent="0.3">
      <c r="B2453" s="1"/>
      <c r="C2453" s="1"/>
      <c r="D2453" s="1"/>
      <c r="E2453" s="1"/>
      <c r="F2453" s="9"/>
      <c r="G2453" s="1"/>
      <c r="H2453" s="1"/>
    </row>
    <row r="2454" spans="2:8" x14ac:dyDescent="0.3">
      <c r="B2454" s="1"/>
      <c r="C2454" s="1"/>
      <c r="D2454" s="1"/>
      <c r="E2454" s="1"/>
      <c r="F2454" s="9"/>
      <c r="G2454" s="1"/>
      <c r="H2454" s="1"/>
    </row>
    <row r="2455" spans="2:8" x14ac:dyDescent="0.3">
      <c r="B2455" s="1"/>
      <c r="C2455" s="1"/>
      <c r="D2455" s="1"/>
      <c r="E2455" s="1"/>
      <c r="F2455" s="9"/>
      <c r="G2455" s="1"/>
      <c r="H2455" s="1"/>
    </row>
    <row r="2456" spans="2:8" x14ac:dyDescent="0.3">
      <c r="B2456" s="1"/>
      <c r="C2456" s="1"/>
      <c r="D2456" s="1"/>
      <c r="E2456" s="1"/>
      <c r="F2456" s="9"/>
      <c r="G2456" s="1"/>
      <c r="H2456" s="1"/>
    </row>
    <row r="2457" spans="2:8" x14ac:dyDescent="0.3">
      <c r="B2457" s="1"/>
      <c r="C2457" s="1"/>
      <c r="D2457" s="1"/>
      <c r="E2457" s="1"/>
      <c r="F2457" s="9"/>
      <c r="G2457" s="1"/>
      <c r="H2457" s="1"/>
    </row>
    <row r="2458" spans="2:8" x14ac:dyDescent="0.3">
      <c r="B2458" s="1"/>
      <c r="C2458" s="1"/>
      <c r="D2458" s="1"/>
      <c r="E2458" s="1"/>
      <c r="F2458" s="9"/>
      <c r="G2458" s="1"/>
      <c r="H2458" s="1"/>
    </row>
    <row r="2459" spans="2:8" x14ac:dyDescent="0.3">
      <c r="B2459" s="1"/>
      <c r="C2459" s="1"/>
      <c r="D2459" s="1"/>
      <c r="E2459" s="1"/>
      <c r="F2459" s="9"/>
      <c r="G2459" s="1"/>
      <c r="H2459" s="1"/>
    </row>
    <row r="2460" spans="2:8" x14ac:dyDescent="0.3">
      <c r="B2460" s="1"/>
      <c r="C2460" s="1"/>
      <c r="D2460" s="1"/>
      <c r="E2460" s="1"/>
      <c r="F2460" s="9"/>
      <c r="G2460" s="1"/>
      <c r="H2460" s="1"/>
    </row>
    <row r="2461" spans="2:8" x14ac:dyDescent="0.3">
      <c r="B2461" s="1"/>
      <c r="C2461" s="1"/>
      <c r="D2461" s="1"/>
      <c r="E2461" s="1"/>
      <c r="F2461" s="9"/>
      <c r="G2461" s="1"/>
      <c r="H2461" s="1"/>
    </row>
    <row r="2462" spans="2:8" x14ac:dyDescent="0.3">
      <c r="B2462" s="1"/>
      <c r="C2462" s="1"/>
      <c r="D2462" s="1"/>
      <c r="E2462" s="1"/>
      <c r="F2462" s="9"/>
      <c r="G2462" s="1"/>
      <c r="H2462" s="1"/>
    </row>
    <row r="2463" spans="2:8" x14ac:dyDescent="0.3">
      <c r="B2463" s="1"/>
      <c r="C2463" s="1"/>
      <c r="D2463" s="1"/>
      <c r="E2463" s="1"/>
      <c r="F2463" s="9"/>
      <c r="G2463" s="1"/>
      <c r="H2463" s="1"/>
    </row>
    <row r="2464" spans="2:8" x14ac:dyDescent="0.3">
      <c r="B2464" s="1"/>
      <c r="C2464" s="1"/>
      <c r="D2464" s="1"/>
      <c r="E2464" s="1"/>
      <c r="F2464" s="9"/>
      <c r="G2464" s="1"/>
      <c r="H2464" s="1"/>
    </row>
    <row r="2465" spans="2:8" x14ac:dyDescent="0.3">
      <c r="B2465" s="1"/>
      <c r="C2465" s="1"/>
      <c r="D2465" s="1"/>
      <c r="E2465" s="1"/>
      <c r="F2465" s="9"/>
      <c r="G2465" s="1"/>
      <c r="H2465" s="1"/>
    </row>
    <row r="2466" spans="2:8" x14ac:dyDescent="0.3">
      <c r="B2466" s="1"/>
      <c r="C2466" s="1"/>
      <c r="D2466" s="1"/>
      <c r="E2466" s="1"/>
      <c r="F2466" s="9"/>
      <c r="G2466" s="1"/>
      <c r="H2466" s="1"/>
    </row>
    <row r="2467" spans="2:8" x14ac:dyDescent="0.3">
      <c r="B2467" s="1"/>
      <c r="C2467" s="1"/>
      <c r="D2467" s="1"/>
      <c r="E2467" s="1"/>
      <c r="F2467" s="9"/>
      <c r="G2467" s="1"/>
      <c r="H2467" s="1"/>
    </row>
    <row r="2468" spans="2:8" x14ac:dyDescent="0.3">
      <c r="B2468" s="1"/>
      <c r="C2468" s="1"/>
      <c r="D2468" s="1"/>
      <c r="E2468" s="1"/>
      <c r="F2468" s="9"/>
      <c r="G2468" s="1"/>
      <c r="H2468" s="1"/>
    </row>
    <row r="2469" spans="2:8" x14ac:dyDescent="0.3">
      <c r="B2469" s="1"/>
      <c r="C2469" s="1"/>
      <c r="D2469" s="1"/>
      <c r="E2469" s="1"/>
      <c r="F2469" s="9"/>
      <c r="G2469" s="1"/>
      <c r="H2469" s="1"/>
    </row>
    <row r="2470" spans="2:8" x14ac:dyDescent="0.3">
      <c r="B2470" s="1"/>
      <c r="C2470" s="1"/>
      <c r="D2470" s="1"/>
      <c r="E2470" s="1"/>
      <c r="F2470" s="9"/>
      <c r="G2470" s="1"/>
      <c r="H2470" s="1"/>
    </row>
    <row r="2471" spans="2:8" x14ac:dyDescent="0.3">
      <c r="B2471" s="1"/>
      <c r="C2471" s="1"/>
      <c r="D2471" s="1"/>
      <c r="E2471" s="1"/>
      <c r="F2471" s="9"/>
      <c r="G2471" s="1"/>
      <c r="H2471" s="1"/>
    </row>
    <row r="2472" spans="2:8" x14ac:dyDescent="0.3">
      <c r="B2472" s="1"/>
      <c r="C2472" s="1"/>
      <c r="D2472" s="1"/>
      <c r="E2472" s="1"/>
      <c r="F2472" s="9"/>
      <c r="G2472" s="1"/>
      <c r="H2472" s="1"/>
    </row>
    <row r="2473" spans="2:8" x14ac:dyDescent="0.3">
      <c r="B2473" s="1"/>
      <c r="C2473" s="1"/>
      <c r="D2473" s="1"/>
      <c r="E2473" s="1"/>
      <c r="F2473" s="9"/>
      <c r="G2473" s="1"/>
      <c r="H2473" s="1"/>
    </row>
    <row r="2474" spans="2:8" x14ac:dyDescent="0.3">
      <c r="B2474" s="1"/>
      <c r="C2474" s="1"/>
      <c r="D2474" s="1"/>
      <c r="E2474" s="1"/>
      <c r="F2474" s="9"/>
      <c r="G2474" s="1"/>
      <c r="H2474" s="1"/>
    </row>
    <row r="2475" spans="2:8" x14ac:dyDescent="0.3">
      <c r="B2475" s="1"/>
      <c r="C2475" s="1"/>
      <c r="D2475" s="1"/>
      <c r="E2475" s="1"/>
      <c r="F2475" s="9"/>
      <c r="G2475" s="1"/>
      <c r="H2475" s="1"/>
    </row>
    <row r="2476" spans="2:8" x14ac:dyDescent="0.3">
      <c r="B2476" s="1"/>
      <c r="C2476" s="1"/>
      <c r="D2476" s="1"/>
      <c r="E2476" s="1"/>
      <c r="F2476" s="9"/>
      <c r="G2476" s="1"/>
      <c r="H2476" s="1"/>
    </row>
    <row r="2477" spans="2:8" x14ac:dyDescent="0.3">
      <c r="B2477" s="1"/>
      <c r="C2477" s="1"/>
      <c r="D2477" s="1"/>
      <c r="E2477" s="1"/>
      <c r="F2477" s="9"/>
      <c r="G2477" s="1"/>
      <c r="H2477" s="1"/>
    </row>
    <row r="2478" spans="2:8" x14ac:dyDescent="0.3">
      <c r="B2478" s="1"/>
      <c r="C2478" s="1"/>
      <c r="D2478" s="1"/>
      <c r="E2478" s="1"/>
      <c r="F2478" s="9"/>
      <c r="G2478" s="1"/>
      <c r="H2478" s="1"/>
    </row>
    <row r="2479" spans="2:8" x14ac:dyDescent="0.3">
      <c r="B2479" s="1"/>
      <c r="C2479" s="1"/>
      <c r="D2479" s="1"/>
      <c r="E2479" s="1"/>
      <c r="F2479" s="9"/>
      <c r="G2479" s="1"/>
      <c r="H2479" s="1"/>
    </row>
    <row r="2480" spans="2:8" x14ac:dyDescent="0.3">
      <c r="B2480" s="1"/>
      <c r="C2480" s="1"/>
      <c r="D2480" s="1"/>
      <c r="E2480" s="1"/>
      <c r="F2480" s="9"/>
      <c r="G2480" s="1"/>
      <c r="H2480" s="1"/>
    </row>
    <row r="2481" spans="2:8" x14ac:dyDescent="0.3">
      <c r="B2481" s="1"/>
      <c r="C2481" s="1"/>
      <c r="D2481" s="1"/>
      <c r="E2481" s="1"/>
      <c r="F2481" s="9"/>
      <c r="G2481" s="1"/>
      <c r="H2481" s="1"/>
    </row>
    <row r="2482" spans="2:8" x14ac:dyDescent="0.3">
      <c r="B2482" s="1"/>
      <c r="C2482" s="1"/>
      <c r="D2482" s="1"/>
      <c r="E2482" s="1"/>
      <c r="F2482" s="9"/>
      <c r="G2482" s="1"/>
      <c r="H2482" s="1"/>
    </row>
    <row r="2483" spans="2:8" x14ac:dyDescent="0.3">
      <c r="B2483" s="1"/>
      <c r="C2483" s="1"/>
      <c r="D2483" s="1"/>
      <c r="E2483" s="1"/>
      <c r="F2483" s="9"/>
      <c r="G2483" s="1"/>
      <c r="H2483" s="1"/>
    </row>
    <row r="2484" spans="2:8" x14ac:dyDescent="0.3">
      <c r="B2484" s="1"/>
      <c r="C2484" s="1"/>
      <c r="D2484" s="1"/>
      <c r="E2484" s="1"/>
      <c r="F2484" s="9"/>
      <c r="G2484" s="1"/>
      <c r="H2484" s="1"/>
    </row>
    <row r="2485" spans="2:8" x14ac:dyDescent="0.3">
      <c r="B2485" s="1"/>
      <c r="C2485" s="1"/>
      <c r="D2485" s="1"/>
      <c r="E2485" s="1"/>
      <c r="F2485" s="9"/>
      <c r="G2485" s="1"/>
      <c r="H2485" s="1"/>
    </row>
    <row r="2486" spans="2:8" x14ac:dyDescent="0.3">
      <c r="B2486" s="1"/>
      <c r="C2486" s="1"/>
      <c r="D2486" s="1"/>
      <c r="E2486" s="1"/>
      <c r="F2486" s="9"/>
      <c r="G2486" s="1"/>
      <c r="H2486" s="1"/>
    </row>
    <row r="2487" spans="2:8" x14ac:dyDescent="0.3">
      <c r="B2487" s="1"/>
      <c r="C2487" s="1"/>
      <c r="D2487" s="1"/>
      <c r="E2487" s="1"/>
      <c r="F2487" s="9"/>
      <c r="G2487" s="1"/>
      <c r="H2487" s="1"/>
    </row>
    <row r="2488" spans="2:8" x14ac:dyDescent="0.3">
      <c r="B2488" s="1"/>
      <c r="C2488" s="1"/>
      <c r="D2488" s="1"/>
      <c r="E2488" s="1"/>
      <c r="F2488" s="9"/>
      <c r="G2488" s="1"/>
      <c r="H2488" s="1"/>
    </row>
    <row r="2489" spans="2:8" x14ac:dyDescent="0.3">
      <c r="B2489" s="1"/>
      <c r="C2489" s="1"/>
      <c r="D2489" s="1"/>
      <c r="E2489" s="1"/>
      <c r="F2489" s="9"/>
      <c r="G2489" s="1"/>
      <c r="H2489" s="1"/>
    </row>
    <row r="2490" spans="2:8" x14ac:dyDescent="0.3">
      <c r="B2490" s="1"/>
      <c r="C2490" s="1"/>
      <c r="D2490" s="1"/>
      <c r="E2490" s="1"/>
      <c r="F2490" s="9"/>
      <c r="G2490" s="1"/>
      <c r="H2490" s="1"/>
    </row>
    <row r="2491" spans="2:8" x14ac:dyDescent="0.3">
      <c r="B2491" s="1"/>
      <c r="C2491" s="1"/>
      <c r="D2491" s="1"/>
      <c r="E2491" s="1"/>
      <c r="F2491" s="9"/>
      <c r="G2491" s="1"/>
      <c r="H2491" s="1"/>
    </row>
    <row r="2492" spans="2:8" x14ac:dyDescent="0.3">
      <c r="B2492" s="1"/>
      <c r="C2492" s="1"/>
      <c r="D2492" s="1"/>
      <c r="E2492" s="1"/>
      <c r="F2492" s="9"/>
      <c r="G2492" s="1"/>
      <c r="H2492" s="1"/>
    </row>
    <row r="2493" spans="2:8" x14ac:dyDescent="0.3">
      <c r="B2493" s="1"/>
      <c r="C2493" s="1"/>
      <c r="D2493" s="1"/>
      <c r="E2493" s="1"/>
      <c r="F2493" s="9"/>
      <c r="G2493" s="1"/>
      <c r="H2493" s="1"/>
    </row>
  </sheetData>
  <sheetProtection password="F528" sheet="1" objects="1" scenarios="1" formatCells="0" formatColumns="0" selectLockedCells="1" sort="0" autoFilter="0" pivotTables="0"/>
  <mergeCells count="2">
    <mergeCell ref="A10:B10"/>
    <mergeCell ref="A1:K1"/>
  </mergeCells>
  <conditionalFormatting sqref="J18:K217">
    <cfRule type="containsText" dxfId="9" priority="5" operator="containsText" text="été">
      <formula>NOT(ISERROR(SEARCH("été",J18)))</formula>
    </cfRule>
    <cfRule type="containsText" dxfId="8" priority="27" stopIfTrue="1" operator="containsText" text="KO">
      <formula>NOT(ISERROR(SEARCH("KO",J18)))</formula>
    </cfRule>
  </conditionalFormatting>
  <conditionalFormatting sqref="J18:K217">
    <cfRule type="cellIs" dxfId="7" priority="26" stopIfTrue="1" operator="lessThan">
      <formula>0</formula>
    </cfRule>
  </conditionalFormatting>
  <conditionalFormatting sqref="I18:I217">
    <cfRule type="containsText" dxfId="6" priority="9" operator="containsText" text="sortie">
      <formula>NOT(ISERROR(SEARCH("sortie",I18)))</formula>
    </cfRule>
    <cfRule type="containsText" dxfId="5" priority="10" operator="containsText" text="KO">
      <formula>NOT(ISERROR(SEARCH("KO",I18)))</formula>
    </cfRule>
    <cfRule type="containsText" dxfId="4" priority="11" operator="containsText" text="vide">
      <formula>NOT(ISERROR(SEARCH("vide",I18)))</formula>
    </cfRule>
    <cfRule type="containsText" dxfId="3" priority="12" operator="containsText" text="erreur">
      <formula>NOT(ISERROR(SEARCH("erreur",I18)))</formula>
    </cfRule>
  </conditionalFormatting>
  <conditionalFormatting sqref="AZ18">
    <cfRule type="cellIs" priority="8" operator="notEqual">
      <formula>I18</formula>
    </cfRule>
  </conditionalFormatting>
  <conditionalFormatting sqref="AZ19">
    <cfRule type="cellIs" priority="7" operator="notEqual">
      <formula>I19</formula>
    </cfRule>
  </conditionalFormatting>
  <conditionalFormatting sqref="AZ20:AZ217">
    <cfRule type="cellIs" priority="6" operator="notEqual">
      <formula>I20</formula>
    </cfRule>
  </conditionalFormatting>
  <conditionalFormatting sqref="B19:B53 B55:B217">
    <cfRule type="cellIs" dxfId="2" priority="3" operator="equal">
      <formula>B18</formula>
    </cfRule>
  </conditionalFormatting>
  <conditionalFormatting sqref="B54">
    <cfRule type="cellIs" dxfId="1" priority="2" operator="equal">
      <formula>B53</formula>
    </cfRule>
  </conditionalFormatting>
  <conditionalFormatting sqref="B57">
    <cfRule type="cellIs" dxfId="0" priority="1" operator="equal">
      <formula>B56</formula>
    </cfRule>
  </conditionalFormatting>
  <dataValidations count="1">
    <dataValidation type="list" allowBlank="1" showInputMessage="1" showErrorMessage="1" sqref="F18:F217">
      <formula1>$J$11:$J$12</formula1>
    </dataValidation>
  </dataValidations>
  <hyperlinks>
    <hyperlink ref="H8" r:id="rId1"/>
  </hyperlinks>
  <printOptions horizontalCentered="1"/>
  <pageMargins left="0.23622047244094491" right="0.23622047244094491" top="0.74803149606299213" bottom="0.74803149606299213" header="0.31496062992125984" footer="0.31496062992125984"/>
  <pageSetup paperSize="9" scale="50" fitToHeight="0" orientation="portrait" r:id="rId2"/>
  <headerFooter>
    <oddFooter>&amp;LV2019.1&amp;R&amp;A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A4" sqref="A4"/>
    </sheetView>
  </sheetViews>
  <sheetFormatPr baseColWidth="10" defaultColWidth="11.44140625" defaultRowHeight="15.6" x14ac:dyDescent="0.3"/>
  <cols>
    <col min="1" max="1" width="11.44140625" style="5"/>
    <col min="2" max="2" width="14.88671875" style="4" customWidth="1"/>
    <col min="3" max="5" width="14.109375" style="4" customWidth="1"/>
    <col min="6" max="16384" width="11.44140625" style="4"/>
  </cols>
  <sheetData>
    <row r="1" spans="1:9" s="6" customFormat="1" ht="21.75" customHeight="1" x14ac:dyDescent="0.25">
      <c r="B1" s="204" t="s">
        <v>32</v>
      </c>
      <c r="C1" s="205"/>
      <c r="D1" s="205" t="s">
        <v>35</v>
      </c>
      <c r="E1" s="206"/>
    </row>
    <row r="2" spans="1:9" s="6" customFormat="1" ht="21.75" customHeight="1" thickBot="1" x14ac:dyDescent="0.3">
      <c r="B2" s="15" t="s">
        <v>33</v>
      </c>
      <c r="C2" s="16" t="s">
        <v>34</v>
      </c>
      <c r="D2" s="16" t="s">
        <v>33</v>
      </c>
      <c r="E2" s="17" t="s">
        <v>34</v>
      </c>
    </row>
    <row r="3" spans="1:9" s="7" customFormat="1" ht="21.75" customHeight="1" x14ac:dyDescent="0.25">
      <c r="A3" s="42">
        <v>2016</v>
      </c>
      <c r="B3" s="19">
        <f>DATE(A3,1,1)</f>
        <v>42370</v>
      </c>
      <c r="C3" s="20">
        <f>DATE(A3,6,30)</f>
        <v>42551</v>
      </c>
      <c r="D3" s="20">
        <f>DATE(A3,9,1)</f>
        <v>42614</v>
      </c>
      <c r="E3" s="21">
        <f>DATE(A3,12,31)</f>
        <v>42735</v>
      </c>
      <c r="F3" s="8">
        <f>WEEKDAY(B3)</f>
        <v>6</v>
      </c>
      <c r="G3" s="8">
        <f t="shared" ref="G3" si="0">WEEKDAY(C3)</f>
        <v>5</v>
      </c>
      <c r="H3" s="8">
        <f t="shared" ref="H3" si="1">WEEKDAY(D3)</f>
        <v>5</v>
      </c>
      <c r="I3" s="8">
        <f t="shared" ref="I3" si="2">WEEKDAY(E3)</f>
        <v>7</v>
      </c>
    </row>
    <row r="4" spans="1:9" s="7" customFormat="1" ht="21.75" customHeight="1" x14ac:dyDescent="0.25">
      <c r="A4" s="43">
        <f>A3+1</f>
        <v>2017</v>
      </c>
      <c r="B4" s="22">
        <f t="shared" ref="B4:B10" si="3">DATE(A4,1,1)</f>
        <v>42736</v>
      </c>
      <c r="C4" s="18">
        <f t="shared" ref="C4:C10" si="4">DATE(A4,6,30)</f>
        <v>42916</v>
      </c>
      <c r="D4" s="18">
        <f t="shared" ref="D4:D10" si="5">DATE(A4,9,1)</f>
        <v>42979</v>
      </c>
      <c r="E4" s="23">
        <f t="shared" ref="E4:E10" si="6">DATE(A4,12,31)</f>
        <v>43100</v>
      </c>
      <c r="F4" s="8">
        <f>WEEKDAY(B4)</f>
        <v>1</v>
      </c>
      <c r="G4" s="8">
        <f t="shared" ref="G4:I4" si="7">WEEKDAY(C4)</f>
        <v>6</v>
      </c>
      <c r="H4" s="8">
        <f t="shared" si="7"/>
        <v>6</v>
      </c>
      <c r="I4" s="8">
        <f t="shared" si="7"/>
        <v>1</v>
      </c>
    </row>
    <row r="5" spans="1:9" s="7" customFormat="1" ht="21.75" customHeight="1" x14ac:dyDescent="0.25">
      <c r="A5" s="43">
        <f t="shared" ref="A5:A10" si="8">A4+1</f>
        <v>2018</v>
      </c>
      <c r="B5" s="22">
        <f t="shared" si="3"/>
        <v>43101</v>
      </c>
      <c r="C5" s="18">
        <f t="shared" si="4"/>
        <v>43281</v>
      </c>
      <c r="D5" s="18">
        <f t="shared" si="5"/>
        <v>43344</v>
      </c>
      <c r="E5" s="23">
        <f t="shared" si="6"/>
        <v>43465</v>
      </c>
      <c r="F5" s="8">
        <f t="shared" ref="F5:F10" si="9">WEEKDAY(B5)</f>
        <v>2</v>
      </c>
      <c r="G5" s="8">
        <f t="shared" ref="G5:G10" si="10">WEEKDAY(C5)</f>
        <v>7</v>
      </c>
      <c r="H5" s="8">
        <f t="shared" ref="H5:H10" si="11">WEEKDAY(D5)</f>
        <v>7</v>
      </c>
      <c r="I5" s="8">
        <f t="shared" ref="I5:I10" si="12">WEEKDAY(E5)</f>
        <v>2</v>
      </c>
    </row>
    <row r="6" spans="1:9" s="7" customFormat="1" ht="21.75" customHeight="1" x14ac:dyDescent="0.25">
      <c r="A6" s="43">
        <f t="shared" si="8"/>
        <v>2019</v>
      </c>
      <c r="B6" s="22">
        <f t="shared" si="3"/>
        <v>43466</v>
      </c>
      <c r="C6" s="18">
        <f t="shared" si="4"/>
        <v>43646</v>
      </c>
      <c r="D6" s="18">
        <f t="shared" si="5"/>
        <v>43709</v>
      </c>
      <c r="E6" s="23">
        <f t="shared" si="6"/>
        <v>43830</v>
      </c>
      <c r="F6" s="8">
        <f t="shared" si="9"/>
        <v>3</v>
      </c>
      <c r="G6" s="8">
        <f t="shared" si="10"/>
        <v>1</v>
      </c>
      <c r="H6" s="8">
        <f t="shared" si="11"/>
        <v>1</v>
      </c>
      <c r="I6" s="8">
        <f t="shared" si="12"/>
        <v>3</v>
      </c>
    </row>
    <row r="7" spans="1:9" s="7" customFormat="1" ht="21.75" customHeight="1" x14ac:dyDescent="0.25">
      <c r="A7" s="43">
        <f t="shared" si="8"/>
        <v>2020</v>
      </c>
      <c r="B7" s="22">
        <f t="shared" si="3"/>
        <v>43831</v>
      </c>
      <c r="C7" s="18">
        <f t="shared" si="4"/>
        <v>44012</v>
      </c>
      <c r="D7" s="18">
        <f t="shared" si="5"/>
        <v>44075</v>
      </c>
      <c r="E7" s="23">
        <f t="shared" si="6"/>
        <v>44196</v>
      </c>
      <c r="F7" s="8">
        <f t="shared" si="9"/>
        <v>4</v>
      </c>
      <c r="G7" s="8">
        <f t="shared" si="10"/>
        <v>3</v>
      </c>
      <c r="H7" s="8">
        <f t="shared" si="11"/>
        <v>3</v>
      </c>
      <c r="I7" s="8">
        <f t="shared" si="12"/>
        <v>5</v>
      </c>
    </row>
    <row r="8" spans="1:9" s="7" customFormat="1" ht="21.75" customHeight="1" x14ac:dyDescent="0.25">
      <c r="A8" s="43">
        <f t="shared" si="8"/>
        <v>2021</v>
      </c>
      <c r="B8" s="22">
        <f t="shared" si="3"/>
        <v>44197</v>
      </c>
      <c r="C8" s="18">
        <f t="shared" si="4"/>
        <v>44377</v>
      </c>
      <c r="D8" s="18">
        <f t="shared" si="5"/>
        <v>44440</v>
      </c>
      <c r="E8" s="23">
        <f t="shared" si="6"/>
        <v>44561</v>
      </c>
      <c r="F8" s="8">
        <f t="shared" si="9"/>
        <v>6</v>
      </c>
      <c r="G8" s="8">
        <f t="shared" si="10"/>
        <v>4</v>
      </c>
      <c r="H8" s="8">
        <f t="shared" si="11"/>
        <v>4</v>
      </c>
      <c r="I8" s="8">
        <f t="shared" si="12"/>
        <v>6</v>
      </c>
    </row>
    <row r="9" spans="1:9" s="7" customFormat="1" ht="21.75" customHeight="1" x14ac:dyDescent="0.25">
      <c r="A9" s="43">
        <f t="shared" si="8"/>
        <v>2022</v>
      </c>
      <c r="B9" s="22">
        <f t="shared" si="3"/>
        <v>44562</v>
      </c>
      <c r="C9" s="18">
        <f t="shared" si="4"/>
        <v>44742</v>
      </c>
      <c r="D9" s="18">
        <f t="shared" si="5"/>
        <v>44805</v>
      </c>
      <c r="E9" s="23">
        <f t="shared" si="6"/>
        <v>44926</v>
      </c>
      <c r="F9" s="8">
        <f t="shared" si="9"/>
        <v>7</v>
      </c>
      <c r="G9" s="8">
        <f t="shared" si="10"/>
        <v>5</v>
      </c>
      <c r="H9" s="8">
        <f t="shared" si="11"/>
        <v>5</v>
      </c>
      <c r="I9" s="8">
        <f t="shared" si="12"/>
        <v>7</v>
      </c>
    </row>
    <row r="10" spans="1:9" s="7" customFormat="1" ht="21.75" customHeight="1" thickBot="1" x14ac:dyDescent="0.3">
      <c r="A10" s="44">
        <f t="shared" si="8"/>
        <v>2023</v>
      </c>
      <c r="B10" s="24">
        <f t="shared" si="3"/>
        <v>44927</v>
      </c>
      <c r="C10" s="25">
        <f t="shared" si="4"/>
        <v>45107</v>
      </c>
      <c r="D10" s="25">
        <f t="shared" si="5"/>
        <v>45170</v>
      </c>
      <c r="E10" s="26">
        <f t="shared" si="6"/>
        <v>45291</v>
      </c>
      <c r="F10" s="8">
        <f t="shared" si="9"/>
        <v>1</v>
      </c>
      <c r="G10" s="8">
        <f t="shared" si="10"/>
        <v>6</v>
      </c>
      <c r="H10" s="8">
        <f t="shared" si="11"/>
        <v>6</v>
      </c>
      <c r="I10" s="8">
        <f t="shared" si="12"/>
        <v>1</v>
      </c>
    </row>
    <row r="11" spans="1:9" x14ac:dyDescent="0.3">
      <c r="H11" s="8"/>
    </row>
    <row r="12" spans="1:9" x14ac:dyDescent="0.3">
      <c r="H12" s="8"/>
    </row>
  </sheetData>
  <mergeCells count="2">
    <mergeCell ref="B1:C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Calcul de frais</vt:lpstr>
      <vt:lpstr>Liste annuelle</vt:lpstr>
      <vt:lpstr>Dates semestres</vt:lpstr>
      <vt:lpstr>'Calcul de frais'!Zone_d_impression</vt:lpstr>
      <vt:lpstr>'Liste annuelle'!Zone_d_impression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Decosterd</dc:creator>
  <cp:lastModifiedBy>Gross Muriel</cp:lastModifiedBy>
  <cp:lastPrinted>2019-01-17T08:49:06Z</cp:lastPrinted>
  <dcterms:created xsi:type="dcterms:W3CDTF">2004-10-20T13:38:19Z</dcterms:created>
  <dcterms:modified xsi:type="dcterms:W3CDTF">2019-01-17T09:01:05Z</dcterms:modified>
</cp:coreProperties>
</file>