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agaza\Documents\Internet\"/>
    </mc:Choice>
  </mc:AlternateContent>
  <xr:revisionPtr revIDLastSave="0" documentId="13_ncr:1_{F05947DC-7C5B-4D5D-844D-B225F366F433}" xr6:coauthVersionLast="47" xr6:coauthVersionMax="47" xr10:uidLastSave="{00000000-0000-0000-0000-000000000000}"/>
  <bookViews>
    <workbookView xWindow="-120" yWindow="-120" windowWidth="29040" windowHeight="15720" xr2:uid="{720C11FB-8C57-4BDA-A3F6-E8F38D6AED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8" i="1" l="1"/>
  <c r="D8" i="1" s="1"/>
  <c r="H19" i="1"/>
  <c r="H18" i="1"/>
  <c r="E14" i="1"/>
  <c r="C7" i="1"/>
  <c r="D7" i="1" s="1"/>
  <c r="C6" i="1"/>
  <c r="D6" i="1" s="1"/>
  <c r="D9" i="1" l="1"/>
  <c r="E9" i="1" s="1"/>
  <c r="E12" i="1" s="1"/>
</calcChain>
</file>

<file path=xl/sharedStrings.xml><?xml version="1.0" encoding="utf-8"?>
<sst xmlns="http://schemas.openxmlformats.org/spreadsheetml/2006/main" count="24" uniqueCount="22">
  <si>
    <t>Prix/t</t>
  </si>
  <si>
    <t>Fr/ha</t>
  </si>
  <si>
    <t>t/ha</t>
  </si>
  <si>
    <t>% sucre</t>
  </si>
  <si>
    <t>extractibilité</t>
  </si>
  <si>
    <t>tare</t>
  </si>
  <si>
    <t>Vente de la betterave</t>
  </si>
  <si>
    <t>Marge</t>
  </si>
  <si>
    <t>kg sucre/ha</t>
  </si>
  <si>
    <t>kg/m2</t>
  </si>
  <si>
    <t>kg/betterave</t>
  </si>
  <si>
    <t>pl/ha</t>
  </si>
  <si>
    <t>Donnée à saisir</t>
  </si>
  <si>
    <t>1) Visuellement</t>
  </si>
  <si>
    <t>2) Récolter 1 ligne de betteraves sur 2 m</t>
  </si>
  <si>
    <t>3 méthodes pour évaluer le rendement</t>
  </si>
  <si>
    <t xml:space="preserve">3) Peser des betteraves </t>
  </si>
  <si>
    <t>et multiplier par le nbre de plantes/ha</t>
  </si>
  <si>
    <t>Ne prend en compte que les diminutions du prix de base</t>
  </si>
  <si>
    <t>Calcul de la rentabilité des parcelles de betteraves ayant fortement souffert de la sécheresse</t>
  </si>
  <si>
    <t>Chargement et transport</t>
  </si>
  <si>
    <t>Arrachage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</si>
</sst>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0" borderId="1" xfId="0" applyBorder="1" applyAlignment="1">
      <alignment horizontal="right"/>
    </xf>
    <xf numFmtId="0" fontId="0" fillId="3" borderId="1" xfId="0" applyFill="1" applyBorder="1"/>
    <xf numFmtId="0" fontId="0" fillId="0" borderId="1" xfId="0" applyBorder="1"/>
    <xf numFmtId="0" fontId="0" fillId="2" borderId="3" xfId="0" applyFill="1" applyBorder="1"/>
    <xf numFmtId="0" fontId="0" fillId="2" borderId="4" xfId="0" applyFill="1" applyBorder="1"/>
    <xf numFmtId="0" fontId="0" fillId="2" borderId="2" xfId="0" applyFill="1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3" borderId="2" xfId="0" applyFill="1" applyBorder="1"/>
    <xf numFmtId="0" fontId="1" fillId="2" borderId="0" xfId="0" applyFont="1" applyFill="1"/>
    <xf numFmtId="0" fontId="0" fillId="3" borderId="0" xfId="0" applyFill="1"/>
    <xf numFmtId="2" fontId="0" fillId="0" borderId="1" xfId="0" applyNumberFormat="1" applyBorder="1"/>
    <xf numFmtId="1" fontId="0" fillId="0" borderId="0" xfId="0" applyNumberFormat="1"/>
    <xf numFmtId="164" fontId="0" fillId="0" borderId="1" xfId="0" applyNumberFormat="1" applyBorder="1"/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3DB29-57AA-4246-9594-4976789F6947}">
  <dimension ref="A1:I61"/>
  <sheetViews>
    <sheetView tabSelected="1" workbookViewId="0">
      <selection activeCell="G23" sqref="G23"/>
    </sheetView>
  </sheetViews>
  <sheetFormatPr baseColWidth="10" defaultRowHeight="14.25" x14ac:dyDescent="0.2"/>
  <cols>
    <col min="3" max="3" width="5.125" hidden="1" customWidth="1"/>
    <col min="4" max="4" width="7" bestFit="1" customWidth="1"/>
    <col min="5" max="5" width="5.125" bestFit="1" customWidth="1"/>
    <col min="6" max="6" width="6" customWidth="1"/>
    <col min="8" max="8" width="6.25" customWidth="1"/>
  </cols>
  <sheetData>
    <row r="1" spans="1:9" ht="28.5" customHeight="1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</row>
    <row r="2" spans="1:9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D4" s="2" t="s">
        <v>0</v>
      </c>
      <c r="E4" s="2" t="s">
        <v>1</v>
      </c>
      <c r="F4" s="1"/>
      <c r="G4" s="15" t="s">
        <v>12</v>
      </c>
      <c r="I4" s="1"/>
    </row>
    <row r="5" spans="1:9" x14ac:dyDescent="0.2">
      <c r="A5" s="3">
        <v>30</v>
      </c>
      <c r="B5" s="4" t="s">
        <v>2</v>
      </c>
      <c r="C5" s="4"/>
      <c r="D5" s="13">
        <v>50</v>
      </c>
      <c r="E5" s="5"/>
      <c r="F5" s="1"/>
      <c r="G5" s="1"/>
      <c r="H5" s="1"/>
      <c r="I5" s="1"/>
    </row>
    <row r="6" spans="1:9" x14ac:dyDescent="0.2">
      <c r="A6" s="3">
        <v>12</v>
      </c>
      <c r="B6" s="4" t="s">
        <v>3</v>
      </c>
      <c r="C6" s="18">
        <f>(15-A6)*10</f>
        <v>30</v>
      </c>
      <c r="D6" s="18">
        <f>+C6*-0.35</f>
        <v>-10.5</v>
      </c>
      <c r="E6" s="6"/>
      <c r="F6" s="1"/>
      <c r="G6" s="1"/>
      <c r="H6" s="1"/>
      <c r="I6" s="1"/>
    </row>
    <row r="7" spans="1:9" x14ac:dyDescent="0.2">
      <c r="A7" s="3">
        <v>80</v>
      </c>
      <c r="B7" s="4" t="s">
        <v>4</v>
      </c>
      <c r="C7" s="4">
        <f>(85.5-A7)*10</f>
        <v>55</v>
      </c>
      <c r="D7" s="4">
        <f>+C7*-0.1</f>
        <v>-5.5</v>
      </c>
      <c r="E7" s="6"/>
      <c r="F7" s="1"/>
      <c r="G7" s="1"/>
      <c r="H7" s="1"/>
      <c r="I7" s="1"/>
    </row>
    <row r="8" spans="1:9" x14ac:dyDescent="0.2">
      <c r="A8" s="3">
        <v>12.5</v>
      </c>
      <c r="B8" s="4" t="s">
        <v>5</v>
      </c>
      <c r="C8" s="16">
        <f>(12-A8)</f>
        <v>-0.5</v>
      </c>
      <c r="D8" s="18">
        <f>+C8*0.5</f>
        <v>-0.25</v>
      </c>
      <c r="E8" s="7"/>
      <c r="F8" s="1"/>
      <c r="G8" s="1"/>
      <c r="H8" s="1"/>
      <c r="I8" s="1"/>
    </row>
    <row r="9" spans="1:9" x14ac:dyDescent="0.2">
      <c r="A9" s="8" t="s">
        <v>6</v>
      </c>
      <c r="B9" s="9"/>
      <c r="C9" s="9"/>
      <c r="D9" s="18">
        <f>+D5+D6+D7+D8</f>
        <v>33.75</v>
      </c>
      <c r="E9" s="4">
        <f>+D9*A5</f>
        <v>1012.5</v>
      </c>
      <c r="F9" s="1"/>
      <c r="G9" s="1"/>
      <c r="H9" s="1"/>
      <c r="I9" s="1"/>
    </row>
    <row r="10" spans="1:9" x14ac:dyDescent="0.2">
      <c r="A10" s="10" t="s">
        <v>21</v>
      </c>
      <c r="B10" s="11"/>
      <c r="C10" s="11"/>
      <c r="D10" s="12"/>
      <c r="E10" s="3">
        <v>650</v>
      </c>
      <c r="F10" s="1"/>
      <c r="G10" s="1"/>
      <c r="H10" s="1"/>
      <c r="I10" s="1"/>
    </row>
    <row r="11" spans="1:9" x14ac:dyDescent="0.2">
      <c r="A11" s="10" t="s">
        <v>20</v>
      </c>
      <c r="B11" s="11"/>
      <c r="C11" s="11"/>
      <c r="D11" s="12"/>
      <c r="E11" s="3">
        <v>120</v>
      </c>
      <c r="F11" s="1"/>
      <c r="G11" s="1"/>
      <c r="H11" s="1"/>
      <c r="I11" s="1"/>
    </row>
    <row r="12" spans="1:9" x14ac:dyDescent="0.2">
      <c r="A12" s="10" t="s">
        <v>7</v>
      </c>
      <c r="B12" s="11"/>
      <c r="C12" s="11"/>
      <c r="D12" s="11"/>
      <c r="E12" s="4">
        <f>+E9-E10-E11</f>
        <v>242.5</v>
      </c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0" t="s">
        <v>8</v>
      </c>
      <c r="B14" s="11"/>
      <c r="C14" s="11"/>
      <c r="D14" s="12"/>
      <c r="E14" s="4">
        <f>+A5*A6/100*0.85*1000</f>
        <v>3060</v>
      </c>
      <c r="F14" s="1"/>
      <c r="G14" s="1"/>
      <c r="H14" s="1"/>
      <c r="I14" s="1"/>
    </row>
    <row r="16" spans="1:9" ht="15" x14ac:dyDescent="0.25">
      <c r="A16" s="14" t="s">
        <v>15</v>
      </c>
    </row>
    <row r="17" spans="1:9" x14ac:dyDescent="0.2">
      <c r="A17" s="1" t="s">
        <v>13</v>
      </c>
    </row>
    <row r="18" spans="1:9" x14ac:dyDescent="0.2">
      <c r="A18" s="1" t="s">
        <v>14</v>
      </c>
      <c r="F18" s="15">
        <v>3</v>
      </c>
      <c r="G18" t="s">
        <v>9</v>
      </c>
      <c r="H18" s="17">
        <f>+F18*10000/1000</f>
        <v>30</v>
      </c>
      <c r="I18" t="s">
        <v>2</v>
      </c>
    </row>
    <row r="19" spans="1:9" x14ac:dyDescent="0.2">
      <c r="A19" s="1" t="s">
        <v>16</v>
      </c>
      <c r="F19" s="15">
        <v>0.37</v>
      </c>
      <c r="G19" t="s">
        <v>10</v>
      </c>
      <c r="H19" s="17">
        <f>(F19*F20)/1000</f>
        <v>29.6</v>
      </c>
      <c r="I19" t="s">
        <v>2</v>
      </c>
    </row>
    <row r="20" spans="1:9" x14ac:dyDescent="0.2">
      <c r="A20" s="1" t="s">
        <v>17</v>
      </c>
      <c r="F20" s="15">
        <v>80000</v>
      </c>
      <c r="G20" t="s">
        <v>11</v>
      </c>
    </row>
    <row r="24" spans="1:9" x14ac:dyDescent="0.2">
      <c r="C24">
        <v>8</v>
      </c>
    </row>
    <row r="25" spans="1:9" x14ac:dyDescent="0.2">
      <c r="C25">
        <v>8.5</v>
      </c>
    </row>
    <row r="26" spans="1:9" x14ac:dyDescent="0.2">
      <c r="C26">
        <v>9</v>
      </c>
    </row>
    <row r="27" spans="1:9" x14ac:dyDescent="0.2">
      <c r="C27">
        <v>9.5</v>
      </c>
    </row>
    <row r="28" spans="1:9" x14ac:dyDescent="0.2">
      <c r="C28">
        <v>10</v>
      </c>
    </row>
    <row r="29" spans="1:9" x14ac:dyDescent="0.2">
      <c r="C29">
        <v>10.5</v>
      </c>
    </row>
    <row r="30" spans="1:9" x14ac:dyDescent="0.2">
      <c r="C30">
        <v>11</v>
      </c>
    </row>
    <row r="31" spans="1:9" x14ac:dyDescent="0.2">
      <c r="C31">
        <v>11.5</v>
      </c>
    </row>
    <row r="32" spans="1:9" x14ac:dyDescent="0.2">
      <c r="C32">
        <v>12</v>
      </c>
    </row>
    <row r="33" spans="3:3" x14ac:dyDescent="0.2">
      <c r="C33">
        <v>12.5</v>
      </c>
    </row>
    <row r="34" spans="3:3" x14ac:dyDescent="0.2">
      <c r="C34">
        <v>13</v>
      </c>
    </row>
    <row r="35" spans="3:3" x14ac:dyDescent="0.2">
      <c r="C35">
        <v>13.5</v>
      </c>
    </row>
    <row r="36" spans="3:3" x14ac:dyDescent="0.2">
      <c r="C36">
        <v>14</v>
      </c>
    </row>
    <row r="37" spans="3:3" x14ac:dyDescent="0.2">
      <c r="C37">
        <v>14.5</v>
      </c>
    </row>
    <row r="38" spans="3:3" x14ac:dyDescent="0.2">
      <c r="C38">
        <v>15</v>
      </c>
    </row>
    <row r="40" spans="3:3" x14ac:dyDescent="0.2">
      <c r="C40">
        <v>70</v>
      </c>
    </row>
    <row r="41" spans="3:3" x14ac:dyDescent="0.2">
      <c r="C41">
        <v>75</v>
      </c>
    </row>
    <row r="42" spans="3:3" x14ac:dyDescent="0.2">
      <c r="C42">
        <v>80</v>
      </c>
    </row>
    <row r="43" spans="3:3" x14ac:dyDescent="0.2">
      <c r="C43">
        <v>85</v>
      </c>
    </row>
    <row r="45" spans="3:3" x14ac:dyDescent="0.2">
      <c r="C45">
        <v>12</v>
      </c>
    </row>
    <row r="46" spans="3:3" x14ac:dyDescent="0.2">
      <c r="C46">
        <v>12.5</v>
      </c>
    </row>
    <row r="47" spans="3:3" x14ac:dyDescent="0.2">
      <c r="C47">
        <v>13</v>
      </c>
    </row>
    <row r="48" spans="3:3" x14ac:dyDescent="0.2">
      <c r="C48">
        <v>13.5</v>
      </c>
    </row>
    <row r="49" spans="3:3" x14ac:dyDescent="0.2">
      <c r="C49">
        <v>14</v>
      </c>
    </row>
    <row r="50" spans="3:3" x14ac:dyDescent="0.2">
      <c r="C50">
        <v>14.5</v>
      </c>
    </row>
    <row r="51" spans="3:3" x14ac:dyDescent="0.2">
      <c r="C51">
        <v>15</v>
      </c>
    </row>
    <row r="52" spans="3:3" x14ac:dyDescent="0.2">
      <c r="C52">
        <v>15.5</v>
      </c>
    </row>
    <row r="53" spans="3:3" x14ac:dyDescent="0.2">
      <c r="C53">
        <v>16</v>
      </c>
    </row>
    <row r="54" spans="3:3" x14ac:dyDescent="0.2">
      <c r="C54">
        <v>16.5</v>
      </c>
    </row>
    <row r="55" spans="3:3" x14ac:dyDescent="0.2">
      <c r="C55">
        <v>17</v>
      </c>
    </row>
    <row r="56" spans="3:3" x14ac:dyDescent="0.2">
      <c r="C56">
        <v>17.5</v>
      </c>
    </row>
    <row r="57" spans="3:3" x14ac:dyDescent="0.2">
      <c r="C57">
        <v>18</v>
      </c>
    </row>
    <row r="58" spans="3:3" x14ac:dyDescent="0.2">
      <c r="C58">
        <v>18.5</v>
      </c>
    </row>
    <row r="59" spans="3:3" x14ac:dyDescent="0.2">
      <c r="C59">
        <v>19</v>
      </c>
    </row>
    <row r="60" spans="3:3" x14ac:dyDescent="0.2">
      <c r="C60">
        <v>19.5</v>
      </c>
    </row>
    <row r="61" spans="3:3" x14ac:dyDescent="0.2">
      <c r="C61">
        <v>20</v>
      </c>
    </row>
  </sheetData>
  <mergeCells count="2">
    <mergeCell ref="A1:I1"/>
    <mergeCell ref="A2:I2"/>
  </mergeCells>
  <dataValidations count="3">
    <dataValidation type="list" allowBlank="1" showInputMessage="1" showErrorMessage="1" error="Le calcul est uniquement réalisé sur les malus (betteraves ayant subi la sécheresse)" sqref="A6" xr:uid="{3DFD777A-4AFE-4A10-95E7-583693BEFC98}">
      <formula1>$C$24:$C$38</formula1>
    </dataValidation>
    <dataValidation type="list" allowBlank="1" showInputMessage="1" showErrorMessage="1" error="Le calcul est uniquement réalisé sur les malus (betteraves ayant subi la sécheresse)" sqref="A7" xr:uid="{4B36E5D2-DB6A-4C7A-A3C1-A4A982225786}">
      <formula1>$C$40:$C$43</formula1>
    </dataValidation>
    <dataValidation type="list" allowBlank="1" showInputMessage="1" showErrorMessage="1" error="Le calcul est uniquement réalisé sur les malus (betteraves ayant subi la sécheresse)" sqref="A8" xr:uid="{5C927CB9-17E3-499D-930F-61D5D4C5FA74}">
      <formula1>$C$45:$C$61</formula1>
    </dataValidation>
  </dataValidation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Zimmermann</dc:creator>
  <cp:lastModifiedBy>André Zimmermann</cp:lastModifiedBy>
  <dcterms:created xsi:type="dcterms:W3CDTF">2026-09-15T08:50:37Z</dcterms:created>
  <dcterms:modified xsi:type="dcterms:W3CDTF">2026-09-18T08:10:32Z</dcterms:modified>
</cp:coreProperties>
</file>