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allemande\"/>
    </mc:Choice>
  </mc:AlternateContent>
  <xr:revisionPtr revIDLastSave="0" documentId="13_ncr:1_{836F5FE2-0793-4669-AB86-5F040F1312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notung des Preises" sheetId="1" r:id="rId1"/>
    <sheet name="Multikriterienanalyse" sheetId="2" r:id="rId2"/>
  </sheets>
  <definedNames>
    <definedName name="_xlnm.Print_Area" localSheetId="0">'Benotung des Preises'!$A$3:$P$32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5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23" i="2" l="1"/>
  <c r="G23" i="2" s="1"/>
  <c r="Y23" i="2" s="1"/>
  <c r="E31" i="2"/>
  <c r="G31" i="2" s="1"/>
  <c r="Y31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<sst xmlns="http://schemas.openxmlformats.org/spreadsheetml/2006/main" count="54" uniqueCount="34">
  <si>
    <t>%</t>
  </si>
  <si>
    <t xml:space="preserve">Total : </t>
  </si>
  <si>
    <t>VERFAHRENSART:</t>
  </si>
  <si>
    <t>BESCHAFFUNGS-GEGENSTAND/PROJEKT:</t>
  </si>
  <si>
    <t>AUFTRAGSART:</t>
  </si>
  <si>
    <t>BEURTEILUNGSPHASE:</t>
  </si>
  <si>
    <t>NAME DES ANBIETERS</t>
  </si>
  <si>
    <t>PREIS DES ANGEBOTS 
(inkl. MWST)</t>
  </si>
  <si>
    <t xml:space="preserve">SCHLUSSNOTE </t>
  </si>
  <si>
    <t>KRITERIEN (WIE IN DER AUSSCHREIBUNG UND DEN UNTERLAGEN)</t>
  </si>
  <si>
    <t>GEWICHTUNG</t>
  </si>
  <si>
    <t>HÖHE DES ANGEBOTS (INKL. MWST)</t>
  </si>
  <si>
    <t>BEWERTET DURCH:</t>
  </si>
  <si>
    <t>VALIDIERT DURCH:</t>
  </si>
  <si>
    <t>SEIT DEM :</t>
  </si>
  <si>
    <t>AM :</t>
  </si>
  <si>
    <t>KRITERIUM 1</t>
  </si>
  <si>
    <t>KRITERIUM 2</t>
  </si>
  <si>
    <t>KRITERIUM 3</t>
  </si>
  <si>
    <t>KRITERIUM 4</t>
  </si>
  <si>
    <t>KRITERIUM 5</t>
  </si>
  <si>
    <t>ANBIETER Nr.</t>
  </si>
  <si>
    <t>NAME DES ANBIETERS
(WIE IM DOSSIER)</t>
  </si>
  <si>
    <t>Erteilte Note (0 bis 5)</t>
  </si>
  <si>
    <t>Gewichtung des Kriteriums</t>
  </si>
  <si>
    <t>Anzahl Punkte                     (Note x Gewichtung)</t>
  </si>
  <si>
    <t>GESAMTPUNKTZAHL</t>
  </si>
  <si>
    <t>RANGIERUNG</t>
  </si>
  <si>
    <t>BESCHAFFUNGSGEGENSTAND/PROJEKT:</t>
  </si>
  <si>
    <r>
      <t xml:space="preserve">PREIS DES ANGEBOTS NACH ÜBERPRÜFUNG   (INKL. MWST) </t>
    </r>
    <r>
      <rPr>
        <b/>
        <sz val="12"/>
        <color rgb="FF00B050"/>
        <rFont val="Calibri"/>
        <family val="2"/>
        <scheme val="minor"/>
      </rPr>
      <t>[UND EVENTUELLE BEREINIGUNG (VGL. ART. 39 IVöB 2019]</t>
    </r>
  </si>
  <si>
    <t>AUFTRAGGEBER:</t>
  </si>
  <si>
    <t>Geben Sie im Abschnitt "ANGEBOTSBETRÄGE" unten nur die Beträge der zulässigen und geprüften Angebote an, einschließlich unter dem Gesichtspunkt von Art. 38 Abs. 3 IVöB (ungewöhnlich niedriges Angebot); für den Kanton Wallis siehe auch Art. 19 kVöB-VS.</t>
  </si>
  <si>
    <t>Mindestens 5 Angebote zu bewerten</t>
  </si>
  <si>
    <t>Anhang nur zu verwenden, wenn die Anzahl der zu bewertenden Angebote gleich oder größer als 5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</si>
</sst>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3" fontId="17" fillId="5" borderId="27" xfId="0" applyNumberFormat="1" applyFont="1" applyFill="1" applyBorder="1" applyAlignment="1">
      <alignment horizontal="center" vertical="center" wrapText="1"/>
    </xf>
    <xf numFmtId="3" fontId="17" fillId="5" borderId="28" xfId="0" applyNumberFormat="1" applyFont="1" applyFill="1" applyBorder="1" applyAlignment="1">
      <alignment horizontal="center" vertical="center" wrapText="1"/>
    </xf>
    <xf numFmtId="3" fontId="17" fillId="5" borderId="29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PREISKURVE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'Benotung des Preises'!$A$15</c:f>
              <c:strCache>
                <c:ptCount val="1"/>
                <c:pt idx="0">
                  <c:v>SCHLUSSNOTE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'Benotung des Preises'!$B$14:$P$14</c:f>
              <c:numCache>
                <c:formatCode>#,##0.00\ "CHF"</c:formatCode>
                <c:ptCount val="15"/>
              </c:numCache>
            </c:numRef>
          </c:xVal>
          <c:yVal>
            <c:numRef>
              <c:f>'Benotung des Preises'!$B$15:$P$15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28-4089-8C2A-BBBF641A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88512"/>
        <c:axId val="131172224"/>
      </c:scatterChart>
      <c:valAx>
        <c:axId val="215088512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HÖHE DES ANGEBOTS (inkl. MWST)</a:t>
                </a:r>
              </a:p>
            </c:rich>
          </c:tx>
          <c:layout>
            <c:manualLayout>
              <c:xMode val="edge"/>
              <c:yMode val="edge"/>
              <c:x val="0.43106343373222028"/>
              <c:y val="0.8752322857834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[$CHF]\ * #,##0_ ;_ [$CHF]\ * \-#,##0_ ;_ [$CHF]\ * &quot;-&quot;_ ;_ @_ 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172224"/>
        <c:crosses val="autoZero"/>
        <c:crossBetween val="midCat"/>
      </c:valAx>
      <c:valAx>
        <c:axId val="1311722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erteilte Note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508851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16</xdr:row>
      <xdr:rowOff>34290</xdr:rowOff>
    </xdr:from>
    <xdr:to>
      <xdr:col>15</xdr:col>
      <xdr:colOff>1095375</xdr:colOff>
      <xdr:row>30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showGridLines="0" showRuler="0" view="pageLayout" zoomScale="40" zoomScaleNormal="70" zoomScalePageLayoutView="40" workbookViewId="0">
      <selection activeCell="J9" sqref="J9:O9"/>
    </sheetView>
  </sheetViews>
  <sheetFormatPr baseColWidth="10" defaultRowHeight="15" x14ac:dyDescent="0.25"/>
  <cols>
    <col min="1" max="1" width="26" customWidth="1"/>
    <col min="2" max="16" width="16.7109375" customWidth="1"/>
  </cols>
  <sheetData>
    <row r="1" spans="1:18" ht="40.5" customHeight="1" thickTop="1" thickBot="1" x14ac:dyDescent="0.3">
      <c r="A1" s="90" t="s">
        <v>33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1:18" ht="56.25" customHeight="1" thickTop="1" thickBot="1" x14ac:dyDescent="0.3"/>
    <row r="3" spans="1:18" ht="33" customHeight="1" thickBot="1" x14ac:dyDescent="0.3">
      <c r="A3" s="101" t="s">
        <v>30</v>
      </c>
      <c r="B3" s="101"/>
      <c r="C3" s="102"/>
      <c r="D3" s="103"/>
      <c r="E3" s="103"/>
      <c r="F3" s="103"/>
      <c r="G3" s="103"/>
      <c r="H3" s="104"/>
      <c r="I3" s="101" t="s">
        <v>4</v>
      </c>
      <c r="J3" s="101"/>
      <c r="K3" s="102"/>
      <c r="L3" s="103"/>
      <c r="M3" s="103"/>
      <c r="N3" s="103"/>
      <c r="O3" s="103"/>
      <c r="P3" s="104"/>
      <c r="Q3" s="11"/>
      <c r="R3" s="11"/>
    </row>
    <row r="4" spans="1:18" ht="10.15" customHeight="1" thickBot="1" x14ac:dyDescent="0.35">
      <c r="A4" s="60"/>
      <c r="B4" s="17"/>
      <c r="C4" s="54"/>
      <c r="D4" s="55"/>
      <c r="E4" s="55"/>
      <c r="F4" s="57"/>
      <c r="G4" s="58"/>
      <c r="H4" s="8"/>
      <c r="I4" s="8"/>
      <c r="J4" s="8"/>
      <c r="K4" s="8"/>
      <c r="L4" s="8"/>
      <c r="M4" s="8"/>
      <c r="N4" s="8"/>
      <c r="O4" s="59"/>
      <c r="P4" s="59"/>
      <c r="Q4" s="11"/>
      <c r="R4" s="11"/>
    </row>
    <row r="5" spans="1:18" ht="33" customHeight="1" thickBot="1" x14ac:dyDescent="0.3">
      <c r="A5" s="100" t="s">
        <v>2</v>
      </c>
      <c r="B5" s="100"/>
      <c r="C5" s="102"/>
      <c r="D5" s="103"/>
      <c r="E5" s="103"/>
      <c r="F5" s="103"/>
      <c r="G5" s="103"/>
      <c r="H5" s="104"/>
      <c r="I5" s="101" t="s">
        <v>5</v>
      </c>
      <c r="J5" s="101"/>
      <c r="K5" s="102"/>
      <c r="L5" s="103"/>
      <c r="M5" s="103"/>
      <c r="N5" s="103"/>
      <c r="O5" s="103"/>
      <c r="P5" s="104"/>
      <c r="Q5" s="11"/>
      <c r="R5" s="11"/>
    </row>
    <row r="6" spans="1:18" ht="10.15" customHeight="1" thickBot="1" x14ac:dyDescent="0.35">
      <c r="A6" s="60"/>
      <c r="B6" s="17"/>
      <c r="C6" s="54"/>
      <c r="D6" s="55"/>
      <c r="E6" s="55"/>
      <c r="F6" s="57"/>
      <c r="G6" s="58"/>
      <c r="H6" s="8"/>
      <c r="I6" s="8"/>
      <c r="J6" s="8"/>
      <c r="K6" s="8"/>
      <c r="L6" s="8"/>
      <c r="M6" s="8"/>
      <c r="N6" s="8"/>
      <c r="O6" s="59"/>
      <c r="P6" s="59"/>
      <c r="Q6" s="11"/>
      <c r="R6" s="11"/>
    </row>
    <row r="7" spans="1:18" ht="33" customHeight="1" thickBot="1" x14ac:dyDescent="0.3">
      <c r="A7" s="80" t="s">
        <v>3</v>
      </c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  <c r="Q7" s="11"/>
      <c r="R7" s="11"/>
    </row>
    <row r="8" spans="1:18" ht="34.9" customHeight="1" x14ac:dyDescent="0.25">
      <c r="A8" s="1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s="9"/>
      <c r="P8" s="9"/>
      <c r="Q8" s="1"/>
      <c r="R8" s="1"/>
    </row>
    <row r="9" spans="1:18" s="5" customFormat="1" ht="35.1" customHeight="1" thickBot="1" x14ac:dyDescent="0.3">
      <c r="A9" s="105"/>
      <c r="B9" s="105"/>
      <c r="C9" s="105"/>
      <c r="D9" s="105"/>
      <c r="E9" s="105"/>
      <c r="F9" s="105"/>
      <c r="G9" s="83"/>
      <c r="H9" s="11"/>
      <c r="I9" s="11"/>
      <c r="J9" s="96"/>
      <c r="K9" s="96"/>
      <c r="L9" s="96"/>
      <c r="M9" s="96"/>
      <c r="N9" s="96"/>
      <c r="O9" s="96"/>
      <c r="P9" s="82"/>
      <c r="Q9" s="11"/>
      <c r="R9" s="11"/>
    </row>
    <row r="10" spans="1:18" s="5" customFormat="1" ht="66.599999999999994" customHeight="1" thickTop="1" thickBot="1" x14ac:dyDescent="0.3">
      <c r="A10" s="97" t="s">
        <v>31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/>
      <c r="Q10" s="11"/>
      <c r="R10" s="11"/>
    </row>
    <row r="11" spans="1:18" s="5" customFormat="1" ht="51.75" customHeight="1" thickTop="1" thickBot="1" x14ac:dyDescent="0.3">
      <c r="H11" s="11"/>
      <c r="I11" s="11"/>
      <c r="J11" s="96"/>
      <c r="K11" s="96"/>
      <c r="L11" s="96"/>
      <c r="M11" s="96"/>
      <c r="N11" s="96"/>
      <c r="O11" s="96"/>
      <c r="P11" s="82"/>
      <c r="Q11" s="11"/>
      <c r="R11" s="11"/>
    </row>
    <row r="12" spans="1:18" s="5" customFormat="1" ht="35.1" customHeight="1" thickBot="1" x14ac:dyDescent="0.3">
      <c r="A12" s="13"/>
      <c r="B12" s="93" t="s">
        <v>32</v>
      </c>
      <c r="C12" s="94"/>
      <c r="D12" s="94"/>
      <c r="E12" s="94"/>
      <c r="F12" s="95"/>
      <c r="G12" s="14"/>
      <c r="H12" s="14"/>
      <c r="I12" s="14"/>
      <c r="J12" s="15"/>
      <c r="K12" s="16"/>
      <c r="L12" s="16"/>
      <c r="M12" s="16"/>
      <c r="N12" s="16"/>
      <c r="O12" s="16"/>
      <c r="P12" s="16"/>
      <c r="Q12" s="11"/>
      <c r="R12" s="11"/>
    </row>
    <row r="13" spans="1:18" ht="45" customHeight="1" x14ac:dyDescent="0.25">
      <c r="A13" s="84" t="s">
        <v>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1"/>
      <c r="R13" s="1"/>
    </row>
    <row r="14" spans="1:18" ht="45" customHeight="1" x14ac:dyDescent="0.25">
      <c r="A14" s="86" t="s">
        <v>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1"/>
      <c r="R14" s="1"/>
    </row>
    <row r="15" spans="1:18" ht="45" customHeight="1" thickBot="1" x14ac:dyDescent="0.3">
      <c r="A15" s="88" t="s">
        <v>8</v>
      </c>
      <c r="B15" s="89" t="str">
        <f>IF(B$14="","",IF((5-((B$14-MIN($B$14:$P$14))/(AVERAGE($B$14:$P$14)-MIN($B$14:$P$14))))&lt;0,"0.00",5-((B$14-MIN($B$14:$P$14))/(AVERAGE($B$14:$P$14)-MIN($B$14:$P$14)))))</f>
        <v/>
      </c>
      <c r="C15" s="89" t="str">
        <f t="shared" ref="C15:P15" si="0">IF(C$14="","",IF((5-((C$14-MIN($B$14:$P$14))/(AVERAGE($B$14:$P$14)-MIN($B$14:$P$14))))&lt;0,"0.00",5-((C$14-MIN($B$14:$P$14))/(AVERAGE($B$14:$P$14)-MIN($B$14:$P$14)))))</f>
        <v/>
      </c>
      <c r="D15" s="89" t="str">
        <f t="shared" si="0"/>
        <v/>
      </c>
      <c r="E15" s="89" t="str">
        <f t="shared" si="0"/>
        <v/>
      </c>
      <c r="F15" s="89" t="str">
        <f t="shared" si="0"/>
        <v/>
      </c>
      <c r="G15" s="89" t="str">
        <f t="shared" si="0"/>
        <v/>
      </c>
      <c r="H15" s="89" t="str">
        <f t="shared" si="0"/>
        <v/>
      </c>
      <c r="I15" s="89" t="str">
        <f t="shared" si="0"/>
        <v/>
      </c>
      <c r="J15" s="89" t="str">
        <f t="shared" si="0"/>
        <v/>
      </c>
      <c r="K15" s="89" t="str">
        <f t="shared" si="0"/>
        <v/>
      </c>
      <c r="L15" s="89" t="str">
        <f t="shared" si="0"/>
        <v/>
      </c>
      <c r="M15" s="89" t="str">
        <f t="shared" si="0"/>
        <v/>
      </c>
      <c r="N15" s="89" t="str">
        <f t="shared" si="0"/>
        <v/>
      </c>
      <c r="O15" s="89" t="str">
        <f t="shared" si="0"/>
        <v/>
      </c>
      <c r="P15" s="89" t="str">
        <f t="shared" si="0"/>
        <v/>
      </c>
      <c r="Q15" s="1"/>
      <c r="R15" s="1"/>
    </row>
    <row r="16" spans="1:18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32" spans="1:16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</sheetData>
  <mergeCells count="15">
    <mergeCell ref="A1:P1"/>
    <mergeCell ref="B12:F12"/>
    <mergeCell ref="J9:O9"/>
    <mergeCell ref="A10:P10"/>
    <mergeCell ref="A5:B5"/>
    <mergeCell ref="A3:B3"/>
    <mergeCell ref="J11:O11"/>
    <mergeCell ref="B7:P7"/>
    <mergeCell ref="K5:P5"/>
    <mergeCell ref="K3:P3"/>
    <mergeCell ref="I3:J3"/>
    <mergeCell ref="C5:H5"/>
    <mergeCell ref="C3:H3"/>
    <mergeCell ref="I5:J5"/>
    <mergeCell ref="A9:F9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&amp;C&amp;"-,Gras"&amp;26PREISBEWERTUNG
entspricht der Benotungsmethode T&amp;YØ&amp;R&amp;24ANHANG V&amp;YØ</oddHeader>
    <oddFooter>&amp;L&amp;"-,Gras"&amp;18CROMP  – Westschweizer Leitfaden für die Vergabe öffentlicher Aufträge     &amp;R&amp;"-,Gras"&amp;18Version vom 1. März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10" zoomScale="50" zoomScaleNormal="60" zoomScalePageLayoutView="50" workbookViewId="0">
      <selection activeCell="AB27" sqref="AB27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5.7109375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4" width="8.7109375" customWidth="1"/>
    <col min="15" max="15" width="9.7109375" customWidth="1"/>
    <col min="16" max="16" width="1.710937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09" t="s">
        <v>30</v>
      </c>
      <c r="B1" s="109"/>
      <c r="C1" s="106" t="str">
        <f>IF('Benotung des Preises'!C3="","",'Benotung des Preises'!C3)</f>
        <v/>
      </c>
      <c r="D1" s="107"/>
      <c r="E1" s="107"/>
      <c r="F1" s="107"/>
      <c r="G1" s="107"/>
      <c r="H1" s="107"/>
      <c r="I1" s="107"/>
      <c r="J1" s="107"/>
      <c r="K1" s="108"/>
      <c r="L1" s="67"/>
      <c r="M1" s="109" t="s">
        <v>4</v>
      </c>
      <c r="N1" s="109"/>
      <c r="O1" s="109"/>
      <c r="P1" s="110"/>
      <c r="Q1" s="106" t="str">
        <f>IF('Benotung des Preises'!K3="","",'Benotung des Preises'!K3)</f>
        <v/>
      </c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5"/>
      <c r="B2" s="66"/>
      <c r="C2" s="61"/>
      <c r="D2" s="61"/>
      <c r="E2" s="61"/>
      <c r="F2" s="61"/>
      <c r="G2" s="62"/>
      <c r="H2" s="61"/>
      <c r="I2" s="63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11" t="s">
        <v>2</v>
      </c>
      <c r="B3" s="111"/>
      <c r="C3" s="106" t="str">
        <f>IF('Benotung des Preises'!C5="","",'Benotung des Preises'!C5)</f>
        <v/>
      </c>
      <c r="D3" s="107"/>
      <c r="E3" s="107"/>
      <c r="F3" s="107"/>
      <c r="G3" s="107"/>
      <c r="H3" s="107"/>
      <c r="I3" s="107"/>
      <c r="J3" s="107"/>
      <c r="K3" s="108"/>
      <c r="L3" s="67"/>
      <c r="M3" s="109" t="s">
        <v>5</v>
      </c>
      <c r="N3" s="109"/>
      <c r="O3" s="109"/>
      <c r="P3" s="110"/>
      <c r="Q3" s="106" t="str">
        <f>IF('Benotung des Preises'!K5="","",'Benotung des Preises'!K5)</f>
        <v/>
      </c>
      <c r="R3" s="107"/>
      <c r="S3" s="107"/>
      <c r="T3" s="107"/>
      <c r="U3" s="107"/>
      <c r="V3" s="107"/>
      <c r="W3" s="107"/>
      <c r="X3" s="107"/>
      <c r="Y3" s="107"/>
      <c r="Z3" s="107"/>
      <c r="AA3" s="108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5"/>
      <c r="B4" s="66"/>
      <c r="C4" s="61"/>
      <c r="D4" s="61"/>
      <c r="E4" s="61"/>
      <c r="F4" s="61"/>
      <c r="G4" s="62"/>
      <c r="H4" s="61"/>
      <c r="I4" s="63"/>
      <c r="J4" s="64"/>
      <c r="K4" s="64"/>
      <c r="L4" s="64"/>
      <c r="M4" s="12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09" t="s">
        <v>28</v>
      </c>
      <c r="B5" s="110"/>
      <c r="C5" s="106" t="str">
        <f>IF('Benotung des Preises'!B7="","",'Benotung des Preises'!B7)</f>
        <v/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8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5.1" customHeight="1" thickBot="1" x14ac:dyDescent="0.35">
      <c r="A6" s="53"/>
      <c r="B6" s="53"/>
      <c r="C6" s="53"/>
      <c r="D6" s="53"/>
      <c r="E6" s="53"/>
      <c r="F6" s="53"/>
      <c r="G6" s="5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8" customFormat="1" ht="25.15" customHeight="1" thickBot="1" x14ac:dyDescent="0.3">
      <c r="A7" s="112" t="s">
        <v>9</v>
      </c>
      <c r="B7" s="114"/>
      <c r="C7" s="114"/>
      <c r="D7" s="114"/>
      <c r="E7" s="114"/>
      <c r="F7" s="114"/>
      <c r="G7" s="113"/>
      <c r="H7" s="56"/>
      <c r="I7" s="112" t="s">
        <v>10</v>
      </c>
      <c r="J7" s="113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8" s="45" customFormat="1" ht="5.0999999999999996" customHeight="1" thickBot="1" x14ac:dyDescent="0.3">
      <c r="A8" s="42"/>
      <c r="B8" s="42"/>
      <c r="C8" s="42"/>
      <c r="D8" s="42"/>
      <c r="E8" s="42"/>
      <c r="F8" s="42"/>
      <c r="G8" s="42"/>
      <c r="H8" s="43"/>
      <c r="I8" s="42"/>
      <c r="J8" s="42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38" s="2" customFormat="1" ht="20.100000000000001" customHeight="1" thickTop="1" thickBot="1" x14ac:dyDescent="0.3">
      <c r="A9" s="68">
        <v>1</v>
      </c>
      <c r="B9" s="127" t="s">
        <v>11</v>
      </c>
      <c r="C9" s="127"/>
      <c r="D9" s="127"/>
      <c r="E9" s="127"/>
      <c r="F9" s="127"/>
      <c r="G9" s="127"/>
      <c r="H9" s="35"/>
      <c r="I9" s="73"/>
      <c r="J9" s="36" t="s">
        <v>0</v>
      </c>
      <c r="K9" s="6"/>
      <c r="L9" s="6"/>
      <c r="M9" s="118" t="s">
        <v>12</v>
      </c>
      <c r="N9" s="118"/>
      <c r="O9" s="118"/>
      <c r="P9" s="37"/>
      <c r="Q9" s="120"/>
      <c r="R9" s="121"/>
      <c r="S9" s="122"/>
      <c r="T9" s="6"/>
      <c r="U9" s="118" t="s">
        <v>14</v>
      </c>
      <c r="V9" s="118"/>
      <c r="W9" s="118"/>
      <c r="X9" s="37"/>
      <c r="Y9" s="120"/>
      <c r="Z9" s="121"/>
      <c r="AA9" s="122"/>
    </row>
    <row r="10" spans="1:38" s="2" customFormat="1" ht="20.100000000000001" customHeight="1" thickTop="1" x14ac:dyDescent="0.25">
      <c r="A10" s="68">
        <v>2</v>
      </c>
      <c r="B10" s="119"/>
      <c r="C10" s="119"/>
      <c r="D10" s="119"/>
      <c r="E10" s="119"/>
      <c r="F10" s="119"/>
      <c r="G10" s="119"/>
      <c r="H10" s="35"/>
      <c r="I10" s="73"/>
      <c r="J10" s="36" t="s">
        <v>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20.100000000000001" customHeight="1" thickBot="1" x14ac:dyDescent="0.3">
      <c r="A11" s="68">
        <v>3</v>
      </c>
      <c r="B11" s="119"/>
      <c r="C11" s="119"/>
      <c r="D11" s="119"/>
      <c r="E11" s="119"/>
      <c r="F11" s="119"/>
      <c r="G11" s="119"/>
      <c r="H11" s="35"/>
      <c r="I11" s="73"/>
      <c r="J11" s="36" t="s">
        <v>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20.100000000000001" customHeight="1" thickTop="1" thickBot="1" x14ac:dyDescent="0.3">
      <c r="A12" s="68">
        <v>4</v>
      </c>
      <c r="B12" s="119"/>
      <c r="C12" s="119"/>
      <c r="D12" s="119"/>
      <c r="E12" s="119"/>
      <c r="F12" s="119"/>
      <c r="G12" s="119"/>
      <c r="H12" s="35"/>
      <c r="I12" s="73"/>
      <c r="J12" s="36" t="s">
        <v>0</v>
      </c>
      <c r="K12" s="6"/>
      <c r="L12" s="6"/>
      <c r="M12" s="118" t="s">
        <v>13</v>
      </c>
      <c r="N12" s="118"/>
      <c r="O12" s="118"/>
      <c r="P12" s="38"/>
      <c r="Q12" s="120"/>
      <c r="R12" s="121"/>
      <c r="S12" s="122"/>
      <c r="T12" s="6"/>
      <c r="U12" s="118" t="s">
        <v>15</v>
      </c>
      <c r="V12" s="118"/>
      <c r="W12" s="118"/>
      <c r="X12" s="37"/>
      <c r="Y12" s="120"/>
      <c r="Z12" s="121"/>
      <c r="AA12" s="122"/>
    </row>
    <row r="13" spans="1:38" s="2" customFormat="1" ht="20.100000000000001" customHeight="1" thickTop="1" x14ac:dyDescent="0.25">
      <c r="A13" s="68">
        <v>5</v>
      </c>
      <c r="B13" s="126"/>
      <c r="C13" s="126"/>
      <c r="D13" s="126"/>
      <c r="E13" s="126"/>
      <c r="F13" s="126"/>
      <c r="G13" s="126"/>
      <c r="H13" s="35"/>
      <c r="I13" s="73"/>
      <c r="J13" s="36" t="s">
        <v>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1" customFormat="1" ht="5.0999999999999996" customHeight="1" thickBot="1" x14ac:dyDescent="0.35">
      <c r="A14" s="46"/>
      <c r="B14" s="47"/>
      <c r="C14" s="47"/>
      <c r="D14" s="47"/>
      <c r="E14" s="47"/>
      <c r="F14" s="47"/>
      <c r="G14" s="47"/>
      <c r="H14" s="35"/>
      <c r="I14" s="48"/>
      <c r="J14" s="49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38" s="2" customFormat="1" ht="25.15" customHeight="1" thickBot="1" x14ac:dyDescent="0.3">
      <c r="A15" s="117" t="s">
        <v>1</v>
      </c>
      <c r="B15" s="117"/>
      <c r="C15" s="117"/>
      <c r="D15" s="117"/>
      <c r="E15" s="117"/>
      <c r="F15" s="117"/>
      <c r="G15" s="117"/>
      <c r="H15" s="52"/>
      <c r="I15" s="115" t="str">
        <f>IF(I9="","",IF(SUM(I9:I13)=100,SUM(I9:I13)/100,"FAUX"))</f>
        <v/>
      </c>
      <c r="J15" s="11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5.1" customHeight="1" thickBot="1" x14ac:dyDescent="0.3">
      <c r="A16" s="6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19" customFormat="1" ht="25.15" customHeight="1" thickBot="1" x14ac:dyDescent="0.3">
      <c r="A17" s="23"/>
      <c r="B17" s="23"/>
      <c r="C17" s="23"/>
      <c r="D17" s="23"/>
      <c r="E17" s="123" t="s">
        <v>16</v>
      </c>
      <c r="F17" s="124"/>
      <c r="G17" s="125"/>
      <c r="H17" s="72"/>
      <c r="I17" s="123" t="s">
        <v>17</v>
      </c>
      <c r="J17" s="124"/>
      <c r="K17" s="125"/>
      <c r="L17" s="72"/>
      <c r="M17" s="123" t="s">
        <v>18</v>
      </c>
      <c r="N17" s="124"/>
      <c r="O17" s="125"/>
      <c r="P17" s="72"/>
      <c r="Q17" s="123" t="s">
        <v>19</v>
      </c>
      <c r="R17" s="124"/>
      <c r="S17" s="125"/>
      <c r="T17" s="72"/>
      <c r="U17" s="123" t="s">
        <v>20</v>
      </c>
      <c r="V17" s="124"/>
      <c r="W17" s="125"/>
      <c r="X17" s="23"/>
      <c r="Y17" s="23"/>
      <c r="Z17" s="23"/>
      <c r="AA17" s="23"/>
    </row>
    <row r="18" spans="1:27" s="2" customFormat="1" ht="130.15" customHeight="1" thickBot="1" x14ac:dyDescent="0.3">
      <c r="A18" s="69" t="s">
        <v>21</v>
      </c>
      <c r="B18" s="70" t="s">
        <v>22</v>
      </c>
      <c r="C18" s="71" t="s">
        <v>29</v>
      </c>
      <c r="D18" s="20"/>
      <c r="E18" s="27" t="s">
        <v>23</v>
      </c>
      <c r="F18" s="28" t="s">
        <v>24</v>
      </c>
      <c r="G18" s="29" t="s">
        <v>25</v>
      </c>
      <c r="H18" s="21"/>
      <c r="I18" s="27" t="s">
        <v>23</v>
      </c>
      <c r="J18" s="28" t="s">
        <v>24</v>
      </c>
      <c r="K18" s="29" t="s">
        <v>25</v>
      </c>
      <c r="L18" s="21"/>
      <c r="M18" s="27" t="s">
        <v>23</v>
      </c>
      <c r="N18" s="28" t="s">
        <v>24</v>
      </c>
      <c r="O18" s="29" t="s">
        <v>25</v>
      </c>
      <c r="P18" s="6"/>
      <c r="Q18" s="27" t="s">
        <v>23</v>
      </c>
      <c r="R18" s="28" t="s">
        <v>24</v>
      </c>
      <c r="S18" s="29" t="s">
        <v>25</v>
      </c>
      <c r="T18" s="6"/>
      <c r="U18" s="27" t="s">
        <v>23</v>
      </c>
      <c r="V18" s="28" t="s">
        <v>24</v>
      </c>
      <c r="W18" s="29" t="s">
        <v>25</v>
      </c>
      <c r="X18" s="6"/>
      <c r="Y18" s="30" t="s">
        <v>26</v>
      </c>
      <c r="Z18" s="6"/>
      <c r="AA18" s="31" t="s">
        <v>27</v>
      </c>
    </row>
    <row r="19" spans="1:27" s="2" customFormat="1" ht="5.0999999999999996" customHeight="1" thickBot="1" x14ac:dyDescent="0.3">
      <c r="A19" s="2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20.100000000000001" customHeight="1" x14ac:dyDescent="0.25">
      <c r="A20" s="68">
        <v>1</v>
      </c>
      <c r="B20" s="32" t="str">
        <f>IF('Benotung des Preises'!B13="","",'Benotung des Preises'!B13)</f>
        <v/>
      </c>
      <c r="C20" s="81" t="str">
        <f>IF('Benotung des Preises'!B14="","",'Benotung des Preises'!B14)</f>
        <v/>
      </c>
      <c r="D20" s="23"/>
      <c r="E20" s="24" t="str">
        <f>IF('Benotung des Preises'!B15="","",'Benotung des Preises'!B15)</f>
        <v/>
      </c>
      <c r="F20" s="25" t="str">
        <f>IF($I$9="","",$I$9)</f>
        <v/>
      </c>
      <c r="G20" s="33" t="str">
        <f>IF($E20="","",($E20*$F20))</f>
        <v/>
      </c>
      <c r="H20" s="26"/>
      <c r="I20" s="34"/>
      <c r="J20" s="25" t="str">
        <f>IF($I$10="","",$I$10)</f>
        <v/>
      </c>
      <c r="K20" s="33" t="str">
        <f>IF($I20="","",($I20*$J20))</f>
        <v/>
      </c>
      <c r="L20" s="26"/>
      <c r="M20" s="34"/>
      <c r="N20" s="25" t="str">
        <f>IF($I$11="","",$I$11)</f>
        <v/>
      </c>
      <c r="O20" s="33" t="str">
        <f>IF($M20="","",($M20*$N20))</f>
        <v/>
      </c>
      <c r="P20" s="26"/>
      <c r="Q20" s="34"/>
      <c r="R20" s="25" t="str">
        <f>IF($I$12="","",$I$12)</f>
        <v/>
      </c>
      <c r="S20" s="33" t="str">
        <f>IF($Q20="","",($Q20*$R20))</f>
        <v/>
      </c>
      <c r="T20" s="26"/>
      <c r="U20" s="34"/>
      <c r="V20" s="25" t="str">
        <f>IF($I$13="","",$I$13)</f>
        <v/>
      </c>
      <c r="W20" s="33" t="str">
        <f>IF($U20="","",($U20*$V20))</f>
        <v/>
      </c>
      <c r="X20" s="23"/>
      <c r="Y20" s="74" t="str">
        <f t="shared" ref="Y20:Y34" si="0">IF($G20="","",SUM($W20,$S20,$O20,$K20,$G20))</f>
        <v/>
      </c>
      <c r="Z20" s="23"/>
      <c r="AA20" s="75" t="str">
        <f>IF(Y20="","",RANK(Y20,$Y$20:$Y$34))</f>
        <v/>
      </c>
    </row>
    <row r="21" spans="1:27" s="2" customFormat="1" ht="20.100000000000001" customHeight="1" x14ac:dyDescent="0.25">
      <c r="A21" s="68">
        <v>2</v>
      </c>
      <c r="B21" s="32" t="str">
        <f>IF('Benotung des Preises'!C13="","",'Benotung des Preises'!C13)</f>
        <v/>
      </c>
      <c r="C21" s="81" t="str">
        <f>IF('Benotung des Preises'!C14="","",'Benotung des Preises'!C14)</f>
        <v/>
      </c>
      <c r="D21" s="23"/>
      <c r="E21" s="24" t="str">
        <f>IF('Benotung des Preises'!C15="","",'Benotung des Preises'!C15)</f>
        <v/>
      </c>
      <c r="F21" s="25" t="str">
        <f t="shared" ref="F21:F34" si="1">IF($I$9="","",$I$9)</f>
        <v/>
      </c>
      <c r="G21" s="33" t="str">
        <f t="shared" ref="G21:G34" si="2">IF($E21="","",($E21*$F21))</f>
        <v/>
      </c>
      <c r="H21" s="26"/>
      <c r="I21" s="34"/>
      <c r="J21" s="25" t="str">
        <f t="shared" ref="J21:J34" si="3">IF($I$10="","",$I$10)</f>
        <v/>
      </c>
      <c r="K21" s="33" t="str">
        <f t="shared" ref="K21:K34" si="4">IF($I21="","",($I21*$J21))</f>
        <v/>
      </c>
      <c r="L21" s="26"/>
      <c r="M21" s="34"/>
      <c r="N21" s="25" t="str">
        <f t="shared" ref="N21:N34" si="5">IF($I$11="","",$I$11)</f>
        <v/>
      </c>
      <c r="O21" s="33" t="str">
        <f t="shared" ref="O21:O34" si="6">IF($M21="","",($M21*$N21))</f>
        <v/>
      </c>
      <c r="P21" s="26"/>
      <c r="Q21" s="34"/>
      <c r="R21" s="25" t="str">
        <f t="shared" ref="R21:R34" si="7">IF($I$12="","",$I$12)</f>
        <v/>
      </c>
      <c r="S21" s="33" t="str">
        <f t="shared" ref="S21:S34" si="8">IF($Q21="","",($Q21*$R21))</f>
        <v/>
      </c>
      <c r="T21" s="26"/>
      <c r="U21" s="34"/>
      <c r="V21" s="25" t="str">
        <f t="shared" ref="V21:V34" si="9">IF($I$13="","",$I$13)</f>
        <v/>
      </c>
      <c r="W21" s="33" t="str">
        <f t="shared" ref="W21:W32" si="10">IF($U21="","",($U21*$V21))</f>
        <v/>
      </c>
      <c r="X21" s="23"/>
      <c r="Y21" s="76" t="str">
        <f>IF($G21="","",SUM($W21,$S21,$O21,$K21,$G21))</f>
        <v/>
      </c>
      <c r="Z21" s="23"/>
      <c r="AA21" s="77" t="str">
        <f t="shared" ref="AA21:AA34" si="11">IF(Y21="","",RANK(Y21,$Y$20:$Y$34))</f>
        <v/>
      </c>
    </row>
    <row r="22" spans="1:27" s="2" customFormat="1" ht="20.100000000000001" customHeight="1" x14ac:dyDescent="0.25">
      <c r="A22" s="68">
        <v>3</v>
      </c>
      <c r="B22" s="32" t="str">
        <f>IF('Benotung des Preises'!D13="","",'Benotung des Preises'!D13)</f>
        <v/>
      </c>
      <c r="C22" s="81" t="str">
        <f>IF('Benotung des Preises'!D14="","",'Benotung des Preises'!D14)</f>
        <v/>
      </c>
      <c r="D22" s="23"/>
      <c r="E22" s="24" t="str">
        <f>IF('Benotung des Preises'!D15="","",'Benotung des Preises'!D15)</f>
        <v/>
      </c>
      <c r="F22" s="25" t="str">
        <f t="shared" si="1"/>
        <v/>
      </c>
      <c r="G22" s="33" t="str">
        <f t="shared" si="2"/>
        <v/>
      </c>
      <c r="H22" s="26"/>
      <c r="I22" s="34"/>
      <c r="J22" s="25" t="str">
        <f t="shared" si="3"/>
        <v/>
      </c>
      <c r="K22" s="33" t="str">
        <f t="shared" si="4"/>
        <v/>
      </c>
      <c r="L22" s="26"/>
      <c r="M22" s="34"/>
      <c r="N22" s="25" t="str">
        <f t="shared" si="5"/>
        <v/>
      </c>
      <c r="O22" s="33" t="str">
        <f t="shared" si="6"/>
        <v/>
      </c>
      <c r="P22" s="26"/>
      <c r="Q22" s="34"/>
      <c r="R22" s="25" t="str">
        <f t="shared" si="7"/>
        <v/>
      </c>
      <c r="S22" s="33" t="str">
        <f t="shared" si="8"/>
        <v/>
      </c>
      <c r="T22" s="26"/>
      <c r="U22" s="34"/>
      <c r="V22" s="25" t="str">
        <f t="shared" si="9"/>
        <v/>
      </c>
      <c r="W22" s="33" t="str">
        <f t="shared" si="10"/>
        <v/>
      </c>
      <c r="X22" s="23"/>
      <c r="Y22" s="76" t="str">
        <f t="shared" si="0"/>
        <v/>
      </c>
      <c r="Z22" s="23"/>
      <c r="AA22" s="77" t="str">
        <f t="shared" si="11"/>
        <v/>
      </c>
    </row>
    <row r="23" spans="1:27" s="2" customFormat="1" ht="20.100000000000001" customHeight="1" x14ac:dyDescent="0.25">
      <c r="A23" s="68">
        <v>4</v>
      </c>
      <c r="B23" s="32" t="str">
        <f>IF('Benotung des Preises'!E13="","",'Benotung des Preises'!E13)</f>
        <v/>
      </c>
      <c r="C23" s="81" t="str">
        <f>IF('Benotung des Preises'!E14="","",'Benotung des Preises'!E14)</f>
        <v/>
      </c>
      <c r="D23" s="23"/>
      <c r="E23" s="24" t="str">
        <f>IF('Benotung des Preises'!E15="","",'Benotung des Preises'!E15)</f>
        <v/>
      </c>
      <c r="F23" s="25" t="str">
        <f t="shared" si="1"/>
        <v/>
      </c>
      <c r="G23" s="33" t="str">
        <f t="shared" si="2"/>
        <v/>
      </c>
      <c r="H23" s="26"/>
      <c r="I23" s="34"/>
      <c r="J23" s="25" t="str">
        <f t="shared" si="3"/>
        <v/>
      </c>
      <c r="K23" s="33" t="str">
        <f t="shared" si="4"/>
        <v/>
      </c>
      <c r="L23" s="26"/>
      <c r="M23" s="34"/>
      <c r="N23" s="25" t="str">
        <f t="shared" si="5"/>
        <v/>
      </c>
      <c r="O23" s="33" t="str">
        <f t="shared" si="6"/>
        <v/>
      </c>
      <c r="P23" s="26"/>
      <c r="Q23" s="34"/>
      <c r="R23" s="25" t="str">
        <f t="shared" si="7"/>
        <v/>
      </c>
      <c r="S23" s="33" t="str">
        <f t="shared" si="8"/>
        <v/>
      </c>
      <c r="T23" s="26"/>
      <c r="U23" s="34"/>
      <c r="V23" s="25" t="str">
        <f t="shared" si="9"/>
        <v/>
      </c>
      <c r="W23" s="33" t="str">
        <f t="shared" si="10"/>
        <v/>
      </c>
      <c r="X23" s="23"/>
      <c r="Y23" s="76" t="str">
        <f t="shared" si="0"/>
        <v/>
      </c>
      <c r="Z23" s="23"/>
      <c r="AA23" s="77" t="str">
        <f>IF(Y23="","",RANK(Y23,$Y$20:$Y$34))</f>
        <v/>
      </c>
    </row>
    <row r="24" spans="1:27" s="2" customFormat="1" ht="20.100000000000001" customHeight="1" x14ac:dyDescent="0.25">
      <c r="A24" s="68">
        <v>5</v>
      </c>
      <c r="B24" s="32" t="str">
        <f>IF('Benotung des Preises'!F13="","",'Benotung des Preises'!F13)</f>
        <v/>
      </c>
      <c r="C24" s="81" t="str">
        <f>IF('Benotung des Preises'!F14="","",'Benotung des Preises'!F14)</f>
        <v/>
      </c>
      <c r="D24" s="23"/>
      <c r="E24" s="24" t="str">
        <f>IF('Benotung des Preises'!F15="","",'Benotung des Preises'!F15)</f>
        <v/>
      </c>
      <c r="F24" s="25" t="str">
        <f t="shared" si="1"/>
        <v/>
      </c>
      <c r="G24" s="33" t="str">
        <f t="shared" si="2"/>
        <v/>
      </c>
      <c r="H24" s="26"/>
      <c r="I24" s="34"/>
      <c r="J24" s="25" t="str">
        <f t="shared" si="3"/>
        <v/>
      </c>
      <c r="K24" s="33" t="str">
        <f t="shared" si="4"/>
        <v/>
      </c>
      <c r="L24" s="26"/>
      <c r="M24" s="34"/>
      <c r="N24" s="25" t="str">
        <f t="shared" si="5"/>
        <v/>
      </c>
      <c r="O24" s="33" t="str">
        <f t="shared" si="6"/>
        <v/>
      </c>
      <c r="P24" s="26"/>
      <c r="Q24" s="34"/>
      <c r="R24" s="25" t="str">
        <f t="shared" si="7"/>
        <v/>
      </c>
      <c r="S24" s="33" t="str">
        <f t="shared" si="8"/>
        <v/>
      </c>
      <c r="T24" s="26"/>
      <c r="U24" s="34"/>
      <c r="V24" s="25" t="str">
        <f t="shared" si="9"/>
        <v/>
      </c>
      <c r="W24" s="33" t="str">
        <f t="shared" si="10"/>
        <v/>
      </c>
      <c r="X24" s="23"/>
      <c r="Y24" s="76" t="str">
        <f t="shared" si="0"/>
        <v/>
      </c>
      <c r="Z24" s="23"/>
      <c r="AA24" s="77" t="str">
        <f t="shared" si="11"/>
        <v/>
      </c>
    </row>
    <row r="25" spans="1:27" s="2" customFormat="1" ht="20.100000000000001" customHeight="1" x14ac:dyDescent="0.25">
      <c r="A25" s="68">
        <v>6</v>
      </c>
      <c r="B25" s="32" t="str">
        <f>IF('Benotung des Preises'!G13="","",'Benotung des Preises'!G13)</f>
        <v/>
      </c>
      <c r="C25" s="81" t="str">
        <f>IF('Benotung des Preises'!G14="","",'Benotung des Preises'!G14)</f>
        <v/>
      </c>
      <c r="D25" s="23"/>
      <c r="E25" s="24" t="str">
        <f>IF('Benotung des Preises'!G15="","",'Benotung des Preises'!G15)</f>
        <v/>
      </c>
      <c r="F25" s="25" t="str">
        <f t="shared" si="1"/>
        <v/>
      </c>
      <c r="G25" s="33" t="str">
        <f t="shared" si="2"/>
        <v/>
      </c>
      <c r="H25" s="26"/>
      <c r="I25" s="34"/>
      <c r="J25" s="25" t="str">
        <f t="shared" si="3"/>
        <v/>
      </c>
      <c r="K25" s="33" t="str">
        <f t="shared" si="4"/>
        <v/>
      </c>
      <c r="L25" s="26"/>
      <c r="M25" s="34"/>
      <c r="N25" s="25" t="str">
        <f t="shared" si="5"/>
        <v/>
      </c>
      <c r="O25" s="33" t="str">
        <f t="shared" si="6"/>
        <v/>
      </c>
      <c r="P25" s="26"/>
      <c r="Q25" s="34"/>
      <c r="R25" s="25" t="str">
        <f t="shared" si="7"/>
        <v/>
      </c>
      <c r="S25" s="33" t="str">
        <f t="shared" si="8"/>
        <v/>
      </c>
      <c r="T25" s="26"/>
      <c r="U25" s="34"/>
      <c r="V25" s="25" t="str">
        <f t="shared" si="9"/>
        <v/>
      </c>
      <c r="W25" s="33" t="str">
        <f t="shared" si="10"/>
        <v/>
      </c>
      <c r="X25" s="23"/>
      <c r="Y25" s="76" t="str">
        <f>IF($G25="","",SUM($W25,$S25,$O25,$K25,$G25))</f>
        <v/>
      </c>
      <c r="Z25" s="23"/>
      <c r="AA25" s="77" t="str">
        <f t="shared" si="11"/>
        <v/>
      </c>
    </row>
    <row r="26" spans="1:27" s="2" customFormat="1" ht="20.100000000000001" customHeight="1" x14ac:dyDescent="0.25">
      <c r="A26" s="68">
        <v>7</v>
      </c>
      <c r="B26" s="32" t="str">
        <f>IF('Benotung des Preises'!H13="","",'Benotung des Preises'!H13)</f>
        <v/>
      </c>
      <c r="C26" s="81" t="str">
        <f>IF('Benotung des Preises'!H14="","",'Benotung des Preises'!H14)</f>
        <v/>
      </c>
      <c r="D26" s="23"/>
      <c r="E26" s="24" t="str">
        <f>IF('Benotung des Preises'!H15="","",'Benotung des Preises'!H15)</f>
        <v/>
      </c>
      <c r="F26" s="25" t="str">
        <f t="shared" si="1"/>
        <v/>
      </c>
      <c r="G26" s="33" t="str">
        <f t="shared" si="2"/>
        <v/>
      </c>
      <c r="H26" s="26"/>
      <c r="I26" s="34"/>
      <c r="J26" s="25" t="str">
        <f t="shared" si="3"/>
        <v/>
      </c>
      <c r="K26" s="33" t="str">
        <f t="shared" si="4"/>
        <v/>
      </c>
      <c r="L26" s="26"/>
      <c r="M26" s="34"/>
      <c r="N26" s="25" t="str">
        <f t="shared" si="5"/>
        <v/>
      </c>
      <c r="O26" s="33" t="str">
        <f t="shared" si="6"/>
        <v/>
      </c>
      <c r="P26" s="26"/>
      <c r="Q26" s="34"/>
      <c r="R26" s="25" t="str">
        <f t="shared" si="7"/>
        <v/>
      </c>
      <c r="S26" s="33" t="str">
        <f t="shared" si="8"/>
        <v/>
      </c>
      <c r="T26" s="26"/>
      <c r="U26" s="34"/>
      <c r="V26" s="25" t="str">
        <f t="shared" si="9"/>
        <v/>
      </c>
      <c r="W26" s="33" t="str">
        <f t="shared" si="10"/>
        <v/>
      </c>
      <c r="X26" s="23"/>
      <c r="Y26" s="76" t="str">
        <f t="shared" si="0"/>
        <v/>
      </c>
      <c r="Z26" s="23"/>
      <c r="AA26" s="77" t="str">
        <f t="shared" si="11"/>
        <v/>
      </c>
    </row>
    <row r="27" spans="1:27" s="2" customFormat="1" ht="20.100000000000001" customHeight="1" x14ac:dyDescent="0.25">
      <c r="A27" s="68">
        <v>8</v>
      </c>
      <c r="B27" s="32" t="str">
        <f>IF('Benotung des Preises'!I13="","",'Benotung des Preises'!I13)</f>
        <v/>
      </c>
      <c r="C27" s="81" t="str">
        <f>IF('Benotung des Preises'!I14="","",'Benotung des Preises'!I14)</f>
        <v/>
      </c>
      <c r="D27" s="23"/>
      <c r="E27" s="24" t="str">
        <f>IF('Benotung des Preises'!I15="","",'Benotung des Preises'!I15)</f>
        <v/>
      </c>
      <c r="F27" s="25" t="str">
        <f t="shared" si="1"/>
        <v/>
      </c>
      <c r="G27" s="33" t="str">
        <f t="shared" si="2"/>
        <v/>
      </c>
      <c r="H27" s="26"/>
      <c r="I27" s="34"/>
      <c r="J27" s="25" t="str">
        <f t="shared" si="3"/>
        <v/>
      </c>
      <c r="K27" s="33" t="str">
        <f t="shared" si="4"/>
        <v/>
      </c>
      <c r="L27" s="26"/>
      <c r="M27" s="34"/>
      <c r="N27" s="25" t="str">
        <f t="shared" si="5"/>
        <v/>
      </c>
      <c r="O27" s="33" t="str">
        <f t="shared" si="6"/>
        <v/>
      </c>
      <c r="P27" s="26"/>
      <c r="Q27" s="34"/>
      <c r="R27" s="25" t="str">
        <f t="shared" si="7"/>
        <v/>
      </c>
      <c r="S27" s="33" t="str">
        <f t="shared" si="8"/>
        <v/>
      </c>
      <c r="T27" s="26"/>
      <c r="U27" s="34"/>
      <c r="V27" s="25" t="str">
        <f t="shared" si="9"/>
        <v/>
      </c>
      <c r="W27" s="33" t="str">
        <f t="shared" si="10"/>
        <v/>
      </c>
      <c r="X27" s="23"/>
      <c r="Y27" s="76" t="str">
        <f t="shared" si="0"/>
        <v/>
      </c>
      <c r="Z27" s="23"/>
      <c r="AA27" s="77" t="str">
        <f t="shared" si="11"/>
        <v/>
      </c>
    </row>
    <row r="28" spans="1:27" s="2" customFormat="1" ht="20.100000000000001" customHeight="1" x14ac:dyDescent="0.25">
      <c r="A28" s="68">
        <v>9</v>
      </c>
      <c r="B28" s="32" t="str">
        <f>IF('Benotung des Preises'!J13="","",'Benotung des Preises'!J13)</f>
        <v/>
      </c>
      <c r="C28" s="81" t="str">
        <f>IF('Benotung des Preises'!J14="","",'Benotung des Preises'!J14)</f>
        <v/>
      </c>
      <c r="D28" s="23"/>
      <c r="E28" s="24" t="str">
        <f>IF('Benotung des Preises'!J15="","",'Benotung des Preises'!J15)</f>
        <v/>
      </c>
      <c r="F28" s="25" t="str">
        <f t="shared" si="1"/>
        <v/>
      </c>
      <c r="G28" s="33" t="str">
        <f t="shared" si="2"/>
        <v/>
      </c>
      <c r="H28" s="26"/>
      <c r="I28" s="34"/>
      <c r="J28" s="25" t="str">
        <f t="shared" si="3"/>
        <v/>
      </c>
      <c r="K28" s="33" t="str">
        <f t="shared" si="4"/>
        <v/>
      </c>
      <c r="L28" s="26"/>
      <c r="M28" s="34"/>
      <c r="N28" s="25" t="str">
        <f t="shared" si="5"/>
        <v/>
      </c>
      <c r="O28" s="33" t="str">
        <f t="shared" si="6"/>
        <v/>
      </c>
      <c r="P28" s="26"/>
      <c r="Q28" s="34"/>
      <c r="R28" s="25" t="str">
        <f t="shared" si="7"/>
        <v/>
      </c>
      <c r="S28" s="33" t="str">
        <f t="shared" si="8"/>
        <v/>
      </c>
      <c r="T28" s="26"/>
      <c r="U28" s="34"/>
      <c r="V28" s="25" t="str">
        <f t="shared" si="9"/>
        <v/>
      </c>
      <c r="W28" s="33" t="str">
        <f t="shared" si="10"/>
        <v/>
      </c>
      <c r="X28" s="23"/>
      <c r="Y28" s="76" t="str">
        <f t="shared" si="0"/>
        <v/>
      </c>
      <c r="Z28" s="23"/>
      <c r="AA28" s="77" t="str">
        <f t="shared" si="11"/>
        <v/>
      </c>
    </row>
    <row r="29" spans="1:27" s="2" customFormat="1" ht="20.100000000000001" customHeight="1" x14ac:dyDescent="0.25">
      <c r="A29" s="68">
        <v>10</v>
      </c>
      <c r="B29" s="32" t="str">
        <f>IF('Benotung des Preises'!K13="","",'Benotung des Preises'!K13)</f>
        <v/>
      </c>
      <c r="C29" s="81" t="str">
        <f>IF('Benotung des Preises'!K14="","",'Benotung des Preises'!K14)</f>
        <v/>
      </c>
      <c r="D29" s="23"/>
      <c r="E29" s="24" t="str">
        <f>IF('Benotung des Preises'!K15="","",'Benotung des Preises'!K15)</f>
        <v/>
      </c>
      <c r="F29" s="25" t="str">
        <f t="shared" si="1"/>
        <v/>
      </c>
      <c r="G29" s="33" t="str">
        <f t="shared" si="2"/>
        <v/>
      </c>
      <c r="H29" s="26"/>
      <c r="I29" s="34"/>
      <c r="J29" s="25" t="str">
        <f t="shared" si="3"/>
        <v/>
      </c>
      <c r="K29" s="33" t="str">
        <f t="shared" si="4"/>
        <v/>
      </c>
      <c r="L29" s="26"/>
      <c r="M29" s="34"/>
      <c r="N29" s="25" t="str">
        <f t="shared" si="5"/>
        <v/>
      </c>
      <c r="O29" s="33" t="str">
        <f t="shared" si="6"/>
        <v/>
      </c>
      <c r="P29" s="26"/>
      <c r="Q29" s="34"/>
      <c r="R29" s="25" t="str">
        <f t="shared" si="7"/>
        <v/>
      </c>
      <c r="S29" s="33" t="str">
        <f t="shared" si="8"/>
        <v/>
      </c>
      <c r="T29" s="26"/>
      <c r="U29" s="34"/>
      <c r="V29" s="25" t="str">
        <f t="shared" si="9"/>
        <v/>
      </c>
      <c r="W29" s="33" t="str">
        <f t="shared" si="10"/>
        <v/>
      </c>
      <c r="X29" s="23"/>
      <c r="Y29" s="76" t="str">
        <f t="shared" si="0"/>
        <v/>
      </c>
      <c r="Z29" s="23"/>
      <c r="AA29" s="77" t="str">
        <f t="shared" si="11"/>
        <v/>
      </c>
    </row>
    <row r="30" spans="1:27" s="2" customFormat="1" ht="20.100000000000001" customHeight="1" x14ac:dyDescent="0.25">
      <c r="A30" s="68">
        <v>11</v>
      </c>
      <c r="B30" s="32" t="str">
        <f>IF('Benotung des Preises'!L13="","",'Benotung des Preises'!L13)</f>
        <v/>
      </c>
      <c r="C30" s="81" t="str">
        <f>IF('Benotung des Preises'!L14="","",'Benotung des Preises'!L14)</f>
        <v/>
      </c>
      <c r="D30" s="23"/>
      <c r="E30" s="24" t="str">
        <f>IF('Benotung des Preises'!L15="","",'Benotung des Preises'!L15)</f>
        <v/>
      </c>
      <c r="F30" s="25" t="str">
        <f t="shared" si="1"/>
        <v/>
      </c>
      <c r="G30" s="33" t="str">
        <f t="shared" si="2"/>
        <v/>
      </c>
      <c r="H30" s="26"/>
      <c r="I30" s="34"/>
      <c r="J30" s="25" t="str">
        <f t="shared" si="3"/>
        <v/>
      </c>
      <c r="K30" s="33" t="str">
        <f t="shared" si="4"/>
        <v/>
      </c>
      <c r="L30" s="26"/>
      <c r="M30" s="34"/>
      <c r="N30" s="25" t="str">
        <f t="shared" si="5"/>
        <v/>
      </c>
      <c r="O30" s="33" t="str">
        <f t="shared" si="6"/>
        <v/>
      </c>
      <c r="P30" s="26"/>
      <c r="Q30" s="34"/>
      <c r="R30" s="25" t="str">
        <f t="shared" si="7"/>
        <v/>
      </c>
      <c r="S30" s="33" t="str">
        <f t="shared" si="8"/>
        <v/>
      </c>
      <c r="T30" s="26"/>
      <c r="U30" s="34"/>
      <c r="V30" s="25" t="str">
        <f t="shared" si="9"/>
        <v/>
      </c>
      <c r="W30" s="33" t="str">
        <f t="shared" si="10"/>
        <v/>
      </c>
      <c r="X30" s="23"/>
      <c r="Y30" s="76" t="str">
        <f t="shared" si="0"/>
        <v/>
      </c>
      <c r="Z30" s="23"/>
      <c r="AA30" s="77" t="str">
        <f t="shared" si="11"/>
        <v/>
      </c>
    </row>
    <row r="31" spans="1:27" s="2" customFormat="1" ht="20.100000000000001" customHeight="1" x14ac:dyDescent="0.25">
      <c r="A31" s="68">
        <v>12</v>
      </c>
      <c r="B31" s="32" t="str">
        <f>IF('Benotung des Preises'!M13="","",'Benotung des Preises'!M13)</f>
        <v/>
      </c>
      <c r="C31" s="81" t="str">
        <f>IF('Benotung des Preises'!M14="","",'Benotung des Preises'!M14)</f>
        <v/>
      </c>
      <c r="D31" s="23"/>
      <c r="E31" s="24" t="str">
        <f>IF('Benotung des Preises'!M15="","",'Benotung des Preises'!M15)</f>
        <v/>
      </c>
      <c r="F31" s="25" t="str">
        <f t="shared" si="1"/>
        <v/>
      </c>
      <c r="G31" s="33" t="str">
        <f t="shared" si="2"/>
        <v/>
      </c>
      <c r="H31" s="26"/>
      <c r="I31" s="34"/>
      <c r="J31" s="25" t="str">
        <f t="shared" si="3"/>
        <v/>
      </c>
      <c r="K31" s="33" t="str">
        <f t="shared" si="4"/>
        <v/>
      </c>
      <c r="L31" s="26"/>
      <c r="M31" s="34"/>
      <c r="N31" s="25" t="str">
        <f t="shared" si="5"/>
        <v/>
      </c>
      <c r="O31" s="33" t="str">
        <f t="shared" si="6"/>
        <v/>
      </c>
      <c r="P31" s="26"/>
      <c r="Q31" s="34"/>
      <c r="R31" s="25" t="str">
        <f t="shared" si="7"/>
        <v/>
      </c>
      <c r="S31" s="33" t="str">
        <f t="shared" si="8"/>
        <v/>
      </c>
      <c r="T31" s="26"/>
      <c r="U31" s="34"/>
      <c r="V31" s="25" t="str">
        <f t="shared" si="9"/>
        <v/>
      </c>
      <c r="W31" s="33" t="str">
        <f t="shared" si="10"/>
        <v/>
      </c>
      <c r="X31" s="23"/>
      <c r="Y31" s="76" t="str">
        <f t="shared" si="0"/>
        <v/>
      </c>
      <c r="Z31" s="23"/>
      <c r="AA31" s="77" t="str">
        <f t="shared" si="11"/>
        <v/>
      </c>
    </row>
    <row r="32" spans="1:27" s="2" customFormat="1" ht="20.100000000000001" customHeight="1" x14ac:dyDescent="0.25">
      <c r="A32" s="68">
        <v>13</v>
      </c>
      <c r="B32" s="32" t="str">
        <f>IF('Benotung des Preises'!N13="","",'Benotung des Preises'!N13)</f>
        <v/>
      </c>
      <c r="C32" s="81" t="str">
        <f>IF('Benotung des Preises'!N14="","",'Benotung des Preises'!N14)</f>
        <v/>
      </c>
      <c r="D32" s="23"/>
      <c r="E32" s="24" t="str">
        <f>IF('Benotung des Preises'!N15="","",'Benotung des Preises'!N15)</f>
        <v/>
      </c>
      <c r="F32" s="25" t="str">
        <f t="shared" si="1"/>
        <v/>
      </c>
      <c r="G32" s="33" t="str">
        <f t="shared" si="2"/>
        <v/>
      </c>
      <c r="H32" s="26"/>
      <c r="I32" s="34"/>
      <c r="J32" s="25" t="str">
        <f t="shared" si="3"/>
        <v/>
      </c>
      <c r="K32" s="33" t="str">
        <f t="shared" si="4"/>
        <v/>
      </c>
      <c r="L32" s="26"/>
      <c r="M32" s="34"/>
      <c r="N32" s="25" t="str">
        <f t="shared" si="5"/>
        <v/>
      </c>
      <c r="O32" s="33" t="str">
        <f t="shared" si="6"/>
        <v/>
      </c>
      <c r="P32" s="26"/>
      <c r="Q32" s="34"/>
      <c r="R32" s="25" t="str">
        <f t="shared" si="7"/>
        <v/>
      </c>
      <c r="S32" s="33" t="str">
        <f t="shared" si="8"/>
        <v/>
      </c>
      <c r="T32" s="26"/>
      <c r="U32" s="34"/>
      <c r="V32" s="25" t="str">
        <f t="shared" si="9"/>
        <v/>
      </c>
      <c r="W32" s="33" t="str">
        <f t="shared" si="10"/>
        <v/>
      </c>
      <c r="X32" s="23"/>
      <c r="Y32" s="76" t="str">
        <f t="shared" si="0"/>
        <v/>
      </c>
      <c r="Z32" s="23"/>
      <c r="AA32" s="77" t="str">
        <f t="shared" si="11"/>
        <v/>
      </c>
    </row>
    <row r="33" spans="1:27" s="2" customFormat="1" ht="20.100000000000001" customHeight="1" x14ac:dyDescent="0.25">
      <c r="A33" s="68">
        <v>14</v>
      </c>
      <c r="B33" s="32" t="str">
        <f>IF('Benotung des Preises'!O13="","",'Benotung des Preises'!O13)</f>
        <v/>
      </c>
      <c r="C33" s="81" t="str">
        <f>IF('Benotung des Preises'!O14="","",'Benotung des Preises'!O14)</f>
        <v/>
      </c>
      <c r="D33" s="23"/>
      <c r="E33" s="24" t="str">
        <f>IF('Benotung des Preises'!O15="","",'Benotung des Preises'!O15)</f>
        <v/>
      </c>
      <c r="F33" s="25" t="str">
        <f t="shared" si="1"/>
        <v/>
      </c>
      <c r="G33" s="33" t="str">
        <f t="shared" si="2"/>
        <v/>
      </c>
      <c r="H33" s="26"/>
      <c r="I33" s="34"/>
      <c r="J33" s="25" t="str">
        <f t="shared" si="3"/>
        <v/>
      </c>
      <c r="K33" s="33" t="str">
        <f t="shared" si="4"/>
        <v/>
      </c>
      <c r="L33" s="26"/>
      <c r="M33" s="34"/>
      <c r="N33" s="25" t="str">
        <f t="shared" si="5"/>
        <v/>
      </c>
      <c r="O33" s="33" t="str">
        <f t="shared" si="6"/>
        <v/>
      </c>
      <c r="P33" s="26"/>
      <c r="Q33" s="34"/>
      <c r="R33" s="25" t="str">
        <f t="shared" si="7"/>
        <v/>
      </c>
      <c r="S33" s="33" t="str">
        <f t="shared" si="8"/>
        <v/>
      </c>
      <c r="T33" s="26"/>
      <c r="U33" s="34"/>
      <c r="V33" s="25" t="str">
        <f t="shared" si="9"/>
        <v/>
      </c>
      <c r="W33" s="33" t="str">
        <f>IF($U33="","",($U33*$V33))</f>
        <v/>
      </c>
      <c r="X33" s="23"/>
      <c r="Y33" s="76" t="str">
        <f t="shared" si="0"/>
        <v/>
      </c>
      <c r="Z33" s="23"/>
      <c r="AA33" s="77" t="str">
        <f t="shared" si="11"/>
        <v/>
      </c>
    </row>
    <row r="34" spans="1:27" s="2" customFormat="1" ht="20.100000000000001" customHeight="1" thickBot="1" x14ac:dyDescent="0.3">
      <c r="A34" s="68">
        <v>15</v>
      </c>
      <c r="B34" s="32" t="str">
        <f>IF('Benotung des Preises'!P13="","",'Benotung des Preises'!P13)</f>
        <v/>
      </c>
      <c r="C34" s="81" t="str">
        <f>IF('Benotung des Preises'!P14="","",'Benotung des Preises'!P14)</f>
        <v/>
      </c>
      <c r="D34" s="23"/>
      <c r="E34" s="24" t="str">
        <f>IF('Benotung des Preises'!P15="","",'Benotung des Preises'!P15)</f>
        <v/>
      </c>
      <c r="F34" s="25" t="str">
        <f t="shared" si="1"/>
        <v/>
      </c>
      <c r="G34" s="33" t="str">
        <f t="shared" si="2"/>
        <v/>
      </c>
      <c r="H34" s="26"/>
      <c r="I34" s="34"/>
      <c r="J34" s="25" t="str">
        <f t="shared" si="3"/>
        <v/>
      </c>
      <c r="K34" s="33" t="str">
        <f t="shared" si="4"/>
        <v/>
      </c>
      <c r="L34" s="26"/>
      <c r="M34" s="34"/>
      <c r="N34" s="25" t="str">
        <f t="shared" si="5"/>
        <v/>
      </c>
      <c r="O34" s="33" t="str">
        <f t="shared" si="6"/>
        <v/>
      </c>
      <c r="P34" s="26"/>
      <c r="Q34" s="34"/>
      <c r="R34" s="25" t="str">
        <f t="shared" si="7"/>
        <v/>
      </c>
      <c r="S34" s="33" t="str">
        <f t="shared" si="8"/>
        <v/>
      </c>
      <c r="T34" s="26"/>
      <c r="U34" s="34"/>
      <c r="V34" s="25" t="str">
        <f t="shared" si="9"/>
        <v/>
      </c>
      <c r="W34" s="33" t="str">
        <f t="shared" ref="W34" si="12">IF($U34="","",($U34*$V34))</f>
        <v/>
      </c>
      <c r="X34" s="23"/>
      <c r="Y34" s="78" t="str">
        <f t="shared" si="0"/>
        <v/>
      </c>
      <c r="Z34" s="23"/>
      <c r="AA34" s="79" t="str">
        <f t="shared" si="11"/>
        <v/>
      </c>
    </row>
    <row r="35" spans="1:27" s="2" customFormat="1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&amp;C&amp;"-,Gras"&amp;36MULTIKRITERIENANALYSE
Tabelle mit Schlussbewertung und Notenübersicht&amp;R&amp;"-,Gras"&amp;36ANHANG&amp;"-,Normal" &amp;"-,Gras"V&amp;YØ</oddHeader>
    <oddFooter>&amp;L&amp;"-,Gras"&amp;18CROMP  – Westschweizer Leitfaden für die Vergabe öffentlicher Aufträge     &amp;R&amp;"-,Gras"&amp;18Version vom 1. März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Benotung des Preises</vt:lpstr>
      <vt:lpstr>Multikriterienanalyse</vt:lpstr>
      <vt:lpstr>'Benotung des Preises'!Zone_d_impression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2020-04-27T09:44:57Z</cp:lastPrinted>
  <dcterms:created xsi:type="dcterms:W3CDTF">2019-06-27T11:49:52Z</dcterms:created>
  <dcterms:modified xsi:type="dcterms:W3CDTF">2026-02-23T10:59:00Z</dcterms:modified>
</cp:coreProperties>
</file>