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" windowWidth="10337" windowHeight="5734" activeTab="1"/>
  </bookViews>
  <sheets>
    <sheet name="Notation avec au moins 5 offres" sheetId="1" r:id="rId1"/>
    <sheet name="Notation avec moins de 5 offres" sheetId="2" r:id="rId2"/>
  </sheets>
  <definedNames>
    <definedName name="_xlnm.Print_Area" localSheetId="0">'Notation avec au moins 5 offres'!$A$1:$P$40</definedName>
    <definedName name="_xlnm.Print_Area" localSheetId="1">'Notation avec moins de 5 offres'!$A$1:$P$40</definedName>
  </definedNames>
  <calcPr fullCalcOnLoad="1"/>
</workbook>
</file>

<file path=xl/sharedStrings.xml><?xml version="1.0" encoding="utf-8"?>
<sst xmlns="http://schemas.openxmlformats.org/spreadsheetml/2006/main" count="64" uniqueCount="34">
  <si>
    <t xml:space="preserve"> </t>
  </si>
  <si>
    <t>Droite</t>
  </si>
  <si>
    <t>NOTE</t>
  </si>
  <si>
    <t>Limite max</t>
  </si>
  <si>
    <t>Limite min</t>
  </si>
  <si>
    <t>HEURES</t>
  </si>
  <si>
    <t>Plage</t>
  </si>
  <si>
    <t>==&gt;</t>
  </si>
  <si>
    <t xml:space="preserve">  Nombre d'heures moyen :</t>
  </si>
  <si>
    <t xml:space="preserve">Nombre d'heures estimé par l'adjudicateur : </t>
  </si>
  <si>
    <t>NOM DE L'ADJUDICATEUR :</t>
  </si>
  <si>
    <t>TYPE DE PROCÉDURE :</t>
  </si>
  <si>
    <t>TYPE DE MARCHÉ :</t>
  </si>
  <si>
    <t>NOM DU PROJET :</t>
  </si>
  <si>
    <t>Commune XYZ</t>
  </si>
  <si>
    <t>Projet de réalisation d'un nouveau centre hospitalier</t>
  </si>
  <si>
    <t>Ouverte, soumise à l'AIMP et à l'AMP-OMC</t>
  </si>
  <si>
    <t xml:space="preserve">  Nombre d'heures pris en considération :</t>
  </si>
  <si>
    <t>Services d'ingénierie en construction bois</t>
  </si>
  <si>
    <t>Ecart en % au-dessus du nombre d'heures estimé par l'adjudicateur, avec lequel le soumissionnaire peut encore obtenir la note maximale :</t>
  </si>
  <si>
    <t>Ecart en % en-dessous du nombre d'heures estimé par l'adjudicateur, avec lequel le soumissionnaire peut encore obtenir la note maximale :</t>
  </si>
  <si>
    <t>Ecart en % en-dessous du nombre d'heures moyen calculé avec les nombres d'heures offertes par les soumissionnaires auquel a été rajouté le nombre d'heures estimé par l'adjudicateur, avec lequel le soumissionnaire peut encore obtenir la note maximale :</t>
  </si>
  <si>
    <t>Ecart en % au-dessus du nombre d'heures moyen calculé avec les nombres d'heures offertes par les soumissionnaires auquel a été rajouté le nombre d'heures estimé par l'adjudicateur, avec lequel le soumissionnaire peut encore obtenir la note maximale :</t>
  </si>
  <si>
    <t>Nom des soumissionnaires</t>
  </si>
  <si>
    <t>Ecart en % entre le nombre d'heures estimé par l'adjudicateur et le total d'heures égal ou au-delà duquel l'offre est considérée comme irréaliste :</t>
  </si>
  <si>
    <r>
      <t>Ecart en % entre le nombre d'heures estimé par l'adjudicateur et le total d'heures égal ou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en-dessous duquel l'offre est considérée comme irréalisable :</t>
    </r>
  </si>
  <si>
    <t>Nb d’heures égal ou supérieur à partir duquel un 0 sera attribué:</t>
  </si>
  <si>
    <t>Nb d’heures égal ou inférieur à partir duquel un 0 sera attribuée :</t>
  </si>
  <si>
    <t>Nb d’heures égal ou inférieur pour lequel un 5 sera attribué:</t>
  </si>
  <si>
    <t>Nb d’heures égal ou supérieur pour lequel un 5 sera attribué:</t>
  </si>
  <si>
    <t>Ecart en %, entre le nombre d'heures moyen calculé avec les nombres d'heures offertes par les soumissionnaires auquel a été rajouté le nombre d'heures estimé par l'adjudicateur, et le total d'heures égal ou au-delà duquel l'offre est considérée comme irréaliste :</t>
  </si>
  <si>
    <r>
      <t>Ecart en %, entre le nombre d'heures moyen calculé avec les nombres d'heures offertes par les soumissionnaires auquel a été rajouté le nombre d'heures estimé par l'adjudicateur, et le total d'heures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égal ou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en-dessous duquel l'offre est considérée comme irréalisable :</t>
    </r>
  </si>
  <si>
    <r>
      <t>Nb d’heures égal ou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inférieur à partir duquel un 0 sera attribué:</t>
    </r>
  </si>
  <si>
    <r>
      <t>Nb d’heures égal ou supérieur pour lequel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un 5 sera attribué:</t>
    </r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</si>
</sst>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yyyy"/>
    <numFmt numFmtId="181" formatCode="#,##0.0"/>
    <numFmt numFmtId="182" formatCode="#,##0\)"/>
  </numFmts>
  <fonts count="5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Alignment="1" applyProtection="1">
      <alignment vertical="center"/>
      <protection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left" vertical="top" wrapText="1"/>
      <protection/>
    </xf>
    <xf numFmtId="0" fontId="0" fillId="0" borderId="0" xfId="0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vertical="top"/>
      <protection/>
    </xf>
    <xf numFmtId="4" fontId="6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Border="1" applyAlignment="1" applyProtection="1" quotePrefix="1">
      <alignment horizontal="centerContinuous" vertical="center" wrapText="1"/>
      <protection/>
    </xf>
    <xf numFmtId="3" fontId="8" fillId="0" borderId="12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8" fillId="33" borderId="14" xfId="0" applyNumberFormat="1" applyFont="1" applyFill="1" applyBorder="1" applyAlignment="1" applyProtection="1">
      <alignment vertical="center"/>
      <protection locked="0"/>
    </xf>
    <xf numFmtId="3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9" fontId="8" fillId="0" borderId="14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0" borderId="16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16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8" fillId="34" borderId="17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8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4" borderId="17" xfId="0" applyNumberFormat="1" applyFont="1" applyFill="1" applyBorder="1" applyAlignment="1" applyProtection="1">
      <alignment horizontal="left" vertical="center" wrapText="1"/>
      <protection locked="0"/>
    </xf>
    <xf numFmtId="3" fontId="3" fillId="34" borderId="18" xfId="0" applyNumberFormat="1" applyFont="1" applyFill="1" applyBorder="1" applyAlignment="1" applyProtection="1">
      <alignment horizontal="left" vertical="center" wrapText="1"/>
      <protection locked="0"/>
    </xf>
    <xf numFmtId="3" fontId="3" fillId="34" borderId="19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1" xfId="0" applyNumberFormat="1" applyFont="1" applyFill="1" applyBorder="1" applyAlignment="1" applyProtection="1">
      <alignment horizontal="right" vertical="center" indent="1"/>
      <protection/>
    </xf>
    <xf numFmtId="3" fontId="8" fillId="0" borderId="22" xfId="0" applyNumberFormat="1" applyFont="1" applyFill="1" applyBorder="1" applyAlignment="1" applyProtection="1">
      <alignment horizontal="right" vertical="center" indent="1"/>
      <protection/>
    </xf>
    <xf numFmtId="3" fontId="8" fillId="0" borderId="23" xfId="0" applyNumberFormat="1" applyFont="1" applyFill="1" applyBorder="1" applyAlignment="1" applyProtection="1">
      <alignment horizontal="right" vertical="center" indent="1"/>
      <protection/>
    </xf>
    <xf numFmtId="3" fontId="3" fillId="0" borderId="21" xfId="0" applyNumberFormat="1" applyFont="1" applyBorder="1" applyAlignment="1" applyProtection="1">
      <alignment horizontal="right" vertical="center" wrapText="1" indent="1"/>
      <protection/>
    </xf>
    <xf numFmtId="3" fontId="3" fillId="0" borderId="22" xfId="0" applyNumberFormat="1" applyFont="1" applyBorder="1" applyAlignment="1" applyProtection="1">
      <alignment horizontal="right" vertical="center" wrapText="1" indent="1"/>
      <protection/>
    </xf>
    <xf numFmtId="3" fontId="3" fillId="0" borderId="23" xfId="0" applyNumberFormat="1" applyFont="1" applyBorder="1" applyAlignment="1" applyProtection="1">
      <alignment horizontal="right" vertical="center" wrapText="1" indent="1"/>
      <protection/>
    </xf>
    <xf numFmtId="3" fontId="3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0" fillId="0" borderId="11" xfId="0" applyNumberFormat="1" applyFont="1" applyBorder="1" applyAlignment="1" applyProtection="1" quotePrefix="1">
      <alignment horizontal="right" vertical="center" wrapText="1" indent="1"/>
      <protection/>
    </xf>
    <xf numFmtId="3" fontId="10" fillId="0" borderId="24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11" xfId="0" applyFont="1" applyBorder="1" applyAlignment="1" applyProtection="1">
      <alignment horizontal="right" vertical="center" indent="1"/>
      <protection/>
    </xf>
    <xf numFmtId="0" fontId="9" fillId="0" borderId="24" xfId="0" applyFont="1" applyBorder="1" applyAlignment="1" applyProtection="1">
      <alignment horizontal="right" vertical="center" indent="1"/>
      <protection/>
    </xf>
    <xf numFmtId="0" fontId="9" fillId="0" borderId="11" xfId="0" applyFont="1" applyBorder="1" applyAlignment="1" applyProtection="1">
      <alignment horizontal="right" vertical="center" wrapText="1" indent="1"/>
      <protection/>
    </xf>
    <xf numFmtId="0" fontId="9" fillId="0" borderId="24" xfId="0" applyFont="1" applyBorder="1" applyAlignment="1" applyProtection="1">
      <alignment horizontal="right" vertical="center" wrapText="1" inden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33"/>
          <c:w val="0.909"/>
          <c:h val="0.4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'Notation avec au moins 5 offres'!$A$21</c:f>
              <c:strCache>
                <c:ptCount val="1"/>
                <c:pt idx="0">
                  <c:v>NOTE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'Notation avec au moins 5 offres'!$B$20:$P$20</c:f>
              <c:numCache/>
            </c:numRef>
          </c:xVal>
          <c:yVal>
            <c:numRef>
              <c:f>'Notation avec au moins 5 offres'!$B$21:$P$21</c:f>
              <c:numCache/>
            </c:numRef>
          </c:yVal>
          <c:smooth val="0"/>
        </c:ser>
        <c:ser>
          <c:idx val="2"/>
          <c:order val="1"/>
          <c:tx>
            <c:strRef>
              <c:f>'Notation avec au moins 5 offres'!$S$22</c:f>
              <c:strCache>
                <c:ptCount val="1"/>
                <c:pt idx="0">
                  <c:v>Limite max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'Notation avec au moins 5 offres'!$Q$22:$R$22</c:f>
              <c:numCache/>
            </c:numRef>
          </c:xVal>
          <c:yVal>
            <c:numRef>
              <c:f>'Notation avec au moins 5 offres'!$Q$23:$R$23</c:f>
              <c:numCache/>
            </c:numRef>
          </c:yVal>
          <c:smooth val="0"/>
        </c:ser>
        <c:ser>
          <c:idx val="3"/>
          <c:order val="2"/>
          <c:tx>
            <c:strRef>
              <c:f>'Notation avec au moins 5 offres'!$S$26</c:f>
              <c:strCache>
                <c:ptCount val="1"/>
                <c:pt idx="0">
                  <c:v>Plage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'Notation avec au moins 5 offres'!$Q$26:$R$26</c:f>
              <c:numCache/>
            </c:numRef>
          </c:xVal>
          <c:yVal>
            <c:numRef>
              <c:f>'Notation avec au moins 5 offres'!$Q$27:$R$27</c:f>
              <c:numCache/>
            </c:numRef>
          </c:yVal>
          <c:smooth val="0"/>
        </c:ser>
        <c:ser>
          <c:idx val="4"/>
          <c:order val="3"/>
          <c:tx>
            <c:strRef>
              <c:f>'Notation avec au moins 5 offres'!$S$24</c:f>
              <c:strCache>
                <c:ptCount val="1"/>
                <c:pt idx="0">
                  <c:v>Limite min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'Notation avec au moins 5 offres'!$Q$24:$R$24</c:f>
              <c:numCache/>
            </c:numRef>
          </c:xVal>
          <c:yVal>
            <c:numRef>
              <c:f>'Notation avec au moins 5 offres'!$Q$25:$R$25</c:f>
              <c:numCache/>
            </c:numRef>
          </c:yVal>
          <c:smooth val="0"/>
        </c:ser>
        <c:axId val="1804846"/>
        <c:axId val="35767359"/>
      </c:scatterChart>
      <c:valAx>
        <c:axId val="1804846"/>
        <c:scaling>
          <c:orientation val="minMax"/>
          <c:max val="100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d'heures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7359"/>
        <c:crosses val="autoZero"/>
        <c:crossBetween val="midCat"/>
        <c:dispUnits/>
        <c:majorUnit val="500"/>
      </c:valAx>
      <c:valAx>
        <c:axId val="3576735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 attribuée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846"/>
        <c:crossesAt val="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133"/>
          <c:w val="0.9065"/>
          <c:h val="0.4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'Notation avec moins de 5 offres'!$A$21</c:f>
              <c:strCache>
                <c:ptCount val="1"/>
                <c:pt idx="0">
                  <c:v>NOTE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'Notation avec moins de 5 offres'!$B$20:$P$20</c:f>
              <c:numCache/>
            </c:numRef>
          </c:xVal>
          <c:yVal>
            <c:numRef>
              <c:f>'Notation avec moins de 5 offres'!$B$21:$P$21</c:f>
              <c:numCache/>
            </c:numRef>
          </c:yVal>
          <c:smooth val="0"/>
        </c:ser>
        <c:ser>
          <c:idx val="2"/>
          <c:order val="1"/>
          <c:tx>
            <c:strRef>
              <c:f>'Notation avec moins de 5 offres'!$S$22</c:f>
              <c:strCache>
                <c:ptCount val="1"/>
                <c:pt idx="0">
                  <c:v>Limite max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'Notation avec moins de 5 offres'!$Q$22:$R$22</c:f>
              <c:numCache/>
            </c:numRef>
          </c:xVal>
          <c:yVal>
            <c:numRef>
              <c:f>'Notation avec moins de 5 offres'!$Q$23:$R$23</c:f>
              <c:numCache/>
            </c:numRef>
          </c:yVal>
          <c:smooth val="0"/>
        </c:ser>
        <c:ser>
          <c:idx val="3"/>
          <c:order val="2"/>
          <c:tx>
            <c:strRef>
              <c:f>'Notation avec moins de 5 offres'!$S$26</c:f>
              <c:strCache>
                <c:ptCount val="1"/>
                <c:pt idx="0">
                  <c:v>Plage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'Notation avec moins de 5 offres'!$Q$26:$R$26</c:f>
              <c:numCache/>
            </c:numRef>
          </c:xVal>
          <c:yVal>
            <c:numRef>
              <c:f>'Notation avec moins de 5 offres'!$Q$27:$R$27</c:f>
              <c:numCache/>
            </c:numRef>
          </c:yVal>
          <c:smooth val="0"/>
        </c:ser>
        <c:ser>
          <c:idx val="4"/>
          <c:order val="3"/>
          <c:tx>
            <c:strRef>
              <c:f>'Notation avec moins de 5 offres'!$S$24</c:f>
              <c:strCache>
                <c:ptCount val="1"/>
                <c:pt idx="0">
                  <c:v>Limite min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'Notation avec moins de 5 offres'!$Q$24:$R$24</c:f>
              <c:numCache/>
            </c:numRef>
          </c:xVal>
          <c:yVal>
            <c:numRef>
              <c:f>'Notation avec moins de 5 offres'!$Q$25:$R$25</c:f>
              <c:numCache/>
            </c:numRef>
          </c:yVal>
          <c:smooth val="0"/>
        </c:ser>
        <c:axId val="25473544"/>
        <c:axId val="42705865"/>
      </c:scatterChart>
      <c:valAx>
        <c:axId val="25473544"/>
        <c:scaling>
          <c:orientation val="minMax"/>
          <c:max val="100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d'heures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865"/>
        <c:crosses val="autoZero"/>
        <c:crossBetween val="midCat"/>
        <c:dispUnits/>
        <c:majorUnit val="500"/>
      </c:valAx>
      <c:valAx>
        <c:axId val="4270586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 attribuée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3544"/>
        <c:crossesAt val="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28575</xdr:rowOff>
    </xdr:from>
    <xdr:to>
      <xdr:col>15</xdr:col>
      <xdr:colOff>1028700</xdr:colOff>
      <xdr:row>39</xdr:row>
      <xdr:rowOff>76200</xdr:rowOff>
    </xdr:to>
    <xdr:graphicFrame>
      <xdr:nvGraphicFramePr>
        <xdr:cNvPr id="1" name="Graphique 23"/>
        <xdr:cNvGraphicFramePr/>
      </xdr:nvGraphicFramePr>
      <xdr:xfrm>
        <a:off x="19050" y="5229225"/>
        <a:ext cx="172307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28575</xdr:rowOff>
    </xdr:from>
    <xdr:to>
      <xdr:col>15</xdr:col>
      <xdr:colOff>1028700</xdr:colOff>
      <xdr:row>39</xdr:row>
      <xdr:rowOff>76200</xdr:rowOff>
    </xdr:to>
    <xdr:graphicFrame>
      <xdr:nvGraphicFramePr>
        <xdr:cNvPr id="1" name="Graphique 23"/>
        <xdr:cNvGraphicFramePr/>
      </xdr:nvGraphicFramePr>
      <xdr:xfrm>
        <a:off x="19050" y="5105400"/>
        <a:ext cx="172307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60" zoomScaleNormal="60" zoomScalePageLayoutView="0" workbookViewId="0" topLeftCell="D16">
      <selection activeCell="R14" sqref="R14"/>
    </sheetView>
  </sheetViews>
  <sheetFormatPr defaultColWidth="11.421875" defaultRowHeight="12.75"/>
  <cols>
    <col min="1" max="1" width="23.28125" style="15" customWidth="1"/>
    <col min="2" max="16" width="15.7109375" style="15" customWidth="1"/>
    <col min="17" max="17" width="11.7109375" style="40" customWidth="1"/>
    <col min="18" max="19" width="11.421875" style="40" customWidth="1"/>
    <col min="20" max="16384" width="11.421875" style="15" customWidth="1"/>
  </cols>
  <sheetData>
    <row r="1" spans="1:19" s="1" customFormat="1" ht="18" thickBot="1" thickTop="1">
      <c r="A1" s="61" t="s">
        <v>10</v>
      </c>
      <c r="B1" s="62"/>
      <c r="C1" s="66" t="s">
        <v>14</v>
      </c>
      <c r="D1" s="67"/>
      <c r="E1" s="67"/>
      <c r="F1" s="67"/>
      <c r="G1" s="67"/>
      <c r="H1" s="67"/>
      <c r="I1" s="67"/>
      <c r="J1" s="67"/>
      <c r="K1" s="67"/>
      <c r="L1" s="68"/>
      <c r="M1" s="33"/>
      <c r="P1" s="52"/>
      <c r="Q1" s="53"/>
      <c r="R1" s="53"/>
      <c r="S1" s="53"/>
    </row>
    <row r="2" spans="1:16" ht="4.5" customHeight="1" thickBot="1" thickTop="1">
      <c r="A2" s="2"/>
      <c r="B2" s="3"/>
      <c r="C2" s="33"/>
      <c r="D2" s="3"/>
      <c r="E2" s="3"/>
      <c r="F2" s="3"/>
      <c r="G2" s="3"/>
      <c r="H2" s="32"/>
      <c r="I2" s="33"/>
      <c r="J2" s="33"/>
      <c r="K2" s="33"/>
      <c r="L2" s="33"/>
      <c r="M2" s="33"/>
      <c r="N2" s="3"/>
      <c r="O2" s="3"/>
      <c r="P2" s="3"/>
    </row>
    <row r="3" spans="1:19" s="1" customFormat="1" ht="18" thickBot="1" thickTop="1">
      <c r="A3" s="63" t="s">
        <v>13</v>
      </c>
      <c r="B3" s="64"/>
      <c r="C3" s="66" t="s">
        <v>15</v>
      </c>
      <c r="D3" s="67"/>
      <c r="E3" s="67"/>
      <c r="F3" s="67"/>
      <c r="G3" s="67"/>
      <c r="H3" s="67"/>
      <c r="I3" s="67"/>
      <c r="J3" s="67"/>
      <c r="K3" s="67"/>
      <c r="L3" s="68"/>
      <c r="M3" s="33"/>
      <c r="P3" s="52"/>
      <c r="Q3" s="53"/>
      <c r="R3" s="53"/>
      <c r="S3" s="53"/>
    </row>
    <row r="4" spans="1:16" ht="4.5" customHeight="1" thickBot="1" thickTop="1">
      <c r="A4" s="2"/>
      <c r="B4" s="3"/>
      <c r="C4" s="33"/>
      <c r="D4" s="3"/>
      <c r="E4" s="3"/>
      <c r="F4" s="3"/>
      <c r="G4" s="3"/>
      <c r="H4" s="32"/>
      <c r="I4" s="33"/>
      <c r="J4" s="33"/>
      <c r="K4" s="33"/>
      <c r="L4" s="33"/>
      <c r="M4" s="33"/>
      <c r="N4" s="3"/>
      <c r="O4" s="3"/>
      <c r="P4" s="3"/>
    </row>
    <row r="5" spans="1:19" s="1" customFormat="1" ht="18" customHeight="1" thickBot="1" thickTop="1">
      <c r="A5" s="65" t="s">
        <v>12</v>
      </c>
      <c r="B5" s="64"/>
      <c r="C5" s="66" t="s">
        <v>18</v>
      </c>
      <c r="D5" s="67"/>
      <c r="E5" s="67"/>
      <c r="F5" s="68"/>
      <c r="G5" s="69" t="s">
        <v>11</v>
      </c>
      <c r="H5" s="70"/>
      <c r="I5" s="71" t="s">
        <v>16</v>
      </c>
      <c r="J5" s="72"/>
      <c r="K5" s="72"/>
      <c r="L5" s="73"/>
      <c r="M5" s="33"/>
      <c r="P5" s="52"/>
      <c r="Q5" s="53"/>
      <c r="R5" s="53"/>
      <c r="S5" s="53"/>
    </row>
    <row r="6" spans="1:16" ht="6" customHeight="1" thickTop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s="16" customFormat="1" ht="11.2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1"/>
      <c r="R7" s="41"/>
      <c r="S7" s="41"/>
    </row>
    <row r="8" spans="1:19" s="20" customFormat="1" ht="33" customHeight="1" thickBot="1" thickTop="1">
      <c r="A8" s="74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37">
        <v>5400</v>
      </c>
      <c r="M8" s="26" t="s">
        <v>7</v>
      </c>
      <c r="N8" s="85" t="s">
        <v>8</v>
      </c>
      <c r="O8" s="86"/>
      <c r="P8" s="27">
        <f>IF(B20="","",AVERAGE(L8,B20:P20))</f>
        <v>5950</v>
      </c>
      <c r="Q8" s="42"/>
      <c r="R8" s="43"/>
      <c r="S8" s="43"/>
    </row>
    <row r="9" spans="1:19" s="20" customFormat="1" ht="6" customHeight="1" thickBot="1">
      <c r="A9" s="7"/>
      <c r="B9" s="8"/>
      <c r="C9" s="9"/>
      <c r="D9" s="9"/>
      <c r="E9" s="9"/>
      <c r="F9" s="9"/>
      <c r="G9" s="9"/>
      <c r="H9" s="9"/>
      <c r="I9" s="17"/>
      <c r="J9" s="33"/>
      <c r="K9" s="19"/>
      <c r="L9" s="19"/>
      <c r="M9" s="19"/>
      <c r="N9" s="33"/>
      <c r="O9" s="19"/>
      <c r="P9" s="19"/>
      <c r="Q9" s="42"/>
      <c r="R9" s="43"/>
      <c r="S9" s="43"/>
    </row>
    <row r="10" spans="1:19" s="34" customFormat="1" ht="45" customHeight="1" thickBot="1" thickTop="1">
      <c r="A10" s="77" t="s">
        <v>30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54">
        <v>0.6</v>
      </c>
      <c r="M10" s="26" t="s">
        <v>7</v>
      </c>
      <c r="N10" s="83" t="s">
        <v>26</v>
      </c>
      <c r="O10" s="84"/>
      <c r="P10" s="27">
        <f>IF(L8="","",P8*(1+L10))</f>
        <v>9520</v>
      </c>
      <c r="Q10" s="24"/>
      <c r="R10" s="24"/>
      <c r="S10" s="24"/>
    </row>
    <row r="11" spans="1:19" s="21" customFormat="1" ht="6" customHeight="1" thickBot="1">
      <c r="A11" s="10"/>
      <c r="B11" s="11"/>
      <c r="C11" s="18"/>
      <c r="D11" s="18"/>
      <c r="E11" s="18"/>
      <c r="F11" s="18"/>
      <c r="G11" s="18"/>
      <c r="H11" s="18"/>
      <c r="I11" s="18"/>
      <c r="J11" s="33"/>
      <c r="K11" s="18"/>
      <c r="L11" s="9"/>
      <c r="M11" s="18"/>
      <c r="N11" s="19"/>
      <c r="O11" s="19"/>
      <c r="P11" s="25"/>
      <c r="Q11" s="44"/>
      <c r="R11" s="44"/>
      <c r="S11" s="44"/>
    </row>
    <row r="12" spans="1:19" s="20" customFormat="1" ht="44.25" customHeight="1" thickBot="1" thickTop="1">
      <c r="A12" s="80" t="s">
        <v>31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  <c r="L12" s="54">
        <v>0.3</v>
      </c>
      <c r="M12" s="26" t="s">
        <v>7</v>
      </c>
      <c r="N12" s="83" t="s">
        <v>32</v>
      </c>
      <c r="O12" s="84"/>
      <c r="P12" s="27">
        <f>IF(L8="","",P8*(1-L12))</f>
        <v>4165</v>
      </c>
      <c r="Q12" s="43"/>
      <c r="R12" s="43"/>
      <c r="S12" s="43"/>
    </row>
    <row r="13" spans="1:19" s="23" customFormat="1" ht="6" customHeight="1" thickBot="1">
      <c r="A13" s="7"/>
      <c r="B13" s="12"/>
      <c r="C13" s="9"/>
      <c r="D13" s="9"/>
      <c r="E13" s="9"/>
      <c r="F13" s="9"/>
      <c r="G13" s="9"/>
      <c r="H13" s="9"/>
      <c r="I13" s="9"/>
      <c r="J13" s="9"/>
      <c r="K13" s="9"/>
      <c r="L13" s="9" t="s">
        <v>0</v>
      </c>
      <c r="M13" s="22"/>
      <c r="Q13" s="45"/>
      <c r="R13" s="45"/>
      <c r="S13" s="45"/>
    </row>
    <row r="14" spans="1:19" s="34" customFormat="1" ht="44.25" customHeight="1" thickBot="1" thickTop="1">
      <c r="A14" s="77" t="s">
        <v>22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54">
        <v>0.1</v>
      </c>
      <c r="M14" s="26" t="s">
        <v>7</v>
      </c>
      <c r="N14" s="83" t="s">
        <v>28</v>
      </c>
      <c r="O14" s="84"/>
      <c r="P14" s="27">
        <f>IF(L8="","",P8*(1+L14))</f>
        <v>6545.000000000001</v>
      </c>
      <c r="Q14" s="24"/>
      <c r="R14" s="24"/>
      <c r="S14" s="24"/>
    </row>
    <row r="15" spans="1:19" s="21" customFormat="1" ht="6" customHeight="1" thickBot="1">
      <c r="A15" s="10"/>
      <c r="B15" s="11"/>
      <c r="C15" s="18"/>
      <c r="D15" s="18"/>
      <c r="E15" s="18"/>
      <c r="F15" s="18"/>
      <c r="G15" s="18"/>
      <c r="H15" s="18"/>
      <c r="I15" s="18"/>
      <c r="J15" s="33"/>
      <c r="K15" s="18"/>
      <c r="L15" s="9"/>
      <c r="M15" s="18"/>
      <c r="N15" s="19"/>
      <c r="O15" s="19"/>
      <c r="P15" s="25"/>
      <c r="Q15" s="44"/>
      <c r="R15" s="44"/>
      <c r="S15" s="44"/>
    </row>
    <row r="16" spans="1:19" s="20" customFormat="1" ht="44.25" customHeight="1" thickBot="1" thickTop="1">
      <c r="A16" s="77" t="s">
        <v>21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54">
        <v>0.05</v>
      </c>
      <c r="M16" s="26" t="s">
        <v>7</v>
      </c>
      <c r="N16" s="83" t="s">
        <v>33</v>
      </c>
      <c r="O16" s="84"/>
      <c r="P16" s="27">
        <f>IF(L8="","",P8*(1-L16))</f>
        <v>5652.5</v>
      </c>
      <c r="Q16" s="43"/>
      <c r="R16" s="43"/>
      <c r="S16" s="43"/>
    </row>
    <row r="17" spans="1:19" s="23" customFormat="1" ht="6" customHeight="1">
      <c r="A17" s="7"/>
      <c r="B17" s="12"/>
      <c r="C17" s="9"/>
      <c r="D17" s="9"/>
      <c r="E17" s="9"/>
      <c r="F17" s="9"/>
      <c r="G17" s="9"/>
      <c r="H17" s="9"/>
      <c r="I17" s="9"/>
      <c r="J17" s="9"/>
      <c r="K17" s="9"/>
      <c r="L17" s="9" t="s">
        <v>0</v>
      </c>
      <c r="M17" s="22"/>
      <c r="Q17" s="45"/>
      <c r="R17" s="45"/>
      <c r="S17" s="45"/>
    </row>
    <row r="18" spans="1:19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  <c r="R18" s="24"/>
      <c r="S18" s="24"/>
    </row>
    <row r="19" spans="1:19" s="35" customFormat="1" ht="31.5" customHeight="1">
      <c r="A19" s="28" t="s">
        <v>23</v>
      </c>
      <c r="B19" s="38">
        <v>1</v>
      </c>
      <c r="C19" s="38">
        <v>2</v>
      </c>
      <c r="D19" s="38">
        <v>3</v>
      </c>
      <c r="E19" s="38">
        <v>4</v>
      </c>
      <c r="F19" s="38">
        <v>5</v>
      </c>
      <c r="G19" s="38">
        <v>6</v>
      </c>
      <c r="H19" s="38">
        <v>7</v>
      </c>
      <c r="I19" s="38">
        <v>8</v>
      </c>
      <c r="J19" s="38">
        <v>9</v>
      </c>
      <c r="K19" s="38">
        <v>10</v>
      </c>
      <c r="L19" s="38">
        <v>11</v>
      </c>
      <c r="M19" s="38">
        <v>12</v>
      </c>
      <c r="N19" s="38">
        <v>13</v>
      </c>
      <c r="O19" s="38">
        <v>14</v>
      </c>
      <c r="P19" s="38">
        <v>15</v>
      </c>
      <c r="Q19" s="46"/>
      <c r="R19" s="46"/>
      <c r="S19" s="46"/>
    </row>
    <row r="20" spans="1:19" s="36" customFormat="1" ht="24.75" customHeight="1">
      <c r="A20" s="13" t="s">
        <v>5</v>
      </c>
      <c r="B20" s="39">
        <v>8000</v>
      </c>
      <c r="C20" s="39">
        <v>6000</v>
      </c>
      <c r="D20" s="39">
        <v>4000</v>
      </c>
      <c r="E20" s="39">
        <v>5000</v>
      </c>
      <c r="F20" s="39">
        <v>3500</v>
      </c>
      <c r="G20" s="39">
        <v>4300</v>
      </c>
      <c r="H20" s="39">
        <v>9000</v>
      </c>
      <c r="I20" s="39">
        <v>6000</v>
      </c>
      <c r="J20" s="39">
        <v>6500</v>
      </c>
      <c r="K20" s="39">
        <v>7000</v>
      </c>
      <c r="L20" s="39">
        <v>4500</v>
      </c>
      <c r="M20" s="39">
        <v>5500</v>
      </c>
      <c r="N20" s="39">
        <v>7500</v>
      </c>
      <c r="O20" s="39">
        <v>6800</v>
      </c>
      <c r="P20" s="39">
        <v>6200</v>
      </c>
      <c r="Q20" s="47">
        <f>P8</f>
        <v>5950</v>
      </c>
      <c r="R20" s="48">
        <f>$P10</f>
        <v>9520</v>
      </c>
      <c r="S20" s="48" t="s">
        <v>1</v>
      </c>
    </row>
    <row r="21" spans="1:19" s="31" customFormat="1" ht="24.75" customHeight="1">
      <c r="A21" s="29" t="s">
        <v>2</v>
      </c>
      <c r="B21" s="30">
        <f aca="true" t="shared" si="0" ref="B21:P21">IF(B20="","",IF(B20=$L$8,$Q$21,IF(B20&gt;$P$10,"0",IF(B20&lt;$P$12,"0",IF(B20&lt;$P$16,5-((($P$16-B20)/($P$16-$P$12))*5),IF(B20&gt;$P$14,5-(((B20-$P$14)/($P$10-$P$14))*5),IF(B20&gt;$P$16,$Q$21,IF(B20&lt;$P$14,$Q$21))))))))</f>
        <v>2.5546218487394965</v>
      </c>
      <c r="C21" s="30">
        <f t="shared" si="0"/>
        <v>5</v>
      </c>
      <c r="D21" s="30" t="str">
        <f t="shared" si="0"/>
        <v>0</v>
      </c>
      <c r="E21" s="30">
        <f t="shared" si="0"/>
        <v>2.80672268907563</v>
      </c>
      <c r="F21" s="30" t="str">
        <f t="shared" si="0"/>
        <v>0</v>
      </c>
      <c r="G21" s="30">
        <f t="shared" si="0"/>
        <v>0.4537815126050422</v>
      </c>
      <c r="H21" s="30">
        <f t="shared" si="0"/>
        <v>0.8739495798319332</v>
      </c>
      <c r="I21" s="30">
        <f t="shared" si="0"/>
        <v>5</v>
      </c>
      <c r="J21" s="30">
        <f t="shared" si="0"/>
        <v>5</v>
      </c>
      <c r="K21" s="30">
        <f t="shared" si="0"/>
        <v>4.23529411764706</v>
      </c>
      <c r="L21" s="30">
        <f t="shared" si="0"/>
        <v>1.1260504201680672</v>
      </c>
      <c r="M21" s="30">
        <f t="shared" si="0"/>
        <v>4.487394957983193</v>
      </c>
      <c r="N21" s="30">
        <f t="shared" si="0"/>
        <v>3.3949579831932786</v>
      </c>
      <c r="O21" s="30">
        <f t="shared" si="0"/>
        <v>4.571428571428573</v>
      </c>
      <c r="P21" s="30">
        <f t="shared" si="0"/>
        <v>5</v>
      </c>
      <c r="Q21" s="22">
        <v>5</v>
      </c>
      <c r="R21" s="49">
        <v>0</v>
      </c>
      <c r="S21" s="23"/>
    </row>
    <row r="22" spans="17:19" s="14" customFormat="1" ht="12">
      <c r="Q22" s="50">
        <f>P10</f>
        <v>9520</v>
      </c>
      <c r="R22" s="50">
        <f>P14</f>
        <v>6545.000000000001</v>
      </c>
      <c r="S22" s="50" t="s">
        <v>3</v>
      </c>
    </row>
    <row r="23" spans="17:19" ht="12">
      <c r="Q23" s="24">
        <v>0</v>
      </c>
      <c r="R23" s="24">
        <v>5</v>
      </c>
      <c r="S23" s="24"/>
    </row>
    <row r="24" spans="17:19" ht="12">
      <c r="Q24" s="50">
        <f>P12</f>
        <v>4165</v>
      </c>
      <c r="R24" s="50">
        <f>P16</f>
        <v>5652.5</v>
      </c>
      <c r="S24" s="50" t="s">
        <v>4</v>
      </c>
    </row>
    <row r="25" spans="17:19" ht="12">
      <c r="Q25" s="24">
        <v>0</v>
      </c>
      <c r="R25" s="24">
        <v>5</v>
      </c>
      <c r="S25" s="24"/>
    </row>
    <row r="26" spans="17:19" ht="12">
      <c r="Q26" s="24">
        <f>P16</f>
        <v>5652.5</v>
      </c>
      <c r="R26" s="24">
        <f>P14</f>
        <v>6545.000000000001</v>
      </c>
      <c r="S26" s="50" t="s">
        <v>6</v>
      </c>
    </row>
    <row r="27" spans="17:19" ht="15">
      <c r="Q27" s="51">
        <v>5</v>
      </c>
      <c r="R27" s="43">
        <v>5</v>
      </c>
      <c r="S27" s="48"/>
    </row>
    <row r="28" spans="17:19" ht="12">
      <c r="Q28" s="22"/>
      <c r="R28" s="22"/>
      <c r="S28" s="23"/>
    </row>
    <row r="29" spans="17:19" ht="12">
      <c r="Q29" s="50"/>
      <c r="R29" s="50"/>
      <c r="S29" s="50"/>
    </row>
    <row r="30" spans="17:19" ht="12">
      <c r="Q30" s="24"/>
      <c r="R30" s="24"/>
      <c r="S30" s="24"/>
    </row>
    <row r="31" spans="17:19" ht="12">
      <c r="Q31" s="50"/>
      <c r="R31" s="50"/>
      <c r="S31" s="50"/>
    </row>
    <row r="32" spans="17:19" ht="12">
      <c r="Q32" s="24"/>
      <c r="R32" s="24"/>
      <c r="S32" s="24"/>
    </row>
  </sheetData>
  <sheetProtection/>
  <mergeCells count="18">
    <mergeCell ref="A8:K8"/>
    <mergeCell ref="A10:K10"/>
    <mergeCell ref="A12:K12"/>
    <mergeCell ref="A14:K14"/>
    <mergeCell ref="A16:K16"/>
    <mergeCell ref="N10:O10"/>
    <mergeCell ref="N12:O12"/>
    <mergeCell ref="N14:O14"/>
    <mergeCell ref="N16:O16"/>
    <mergeCell ref="N8:O8"/>
    <mergeCell ref="A1:B1"/>
    <mergeCell ref="A3:B3"/>
    <mergeCell ref="A5:B5"/>
    <mergeCell ref="C1:L1"/>
    <mergeCell ref="C3:L3"/>
    <mergeCell ref="C5:F5"/>
    <mergeCell ref="G5:H5"/>
    <mergeCell ref="I5:L5"/>
  </mergeCells>
  <printOptions horizontalCentered="1" verticalCentered="1"/>
  <pageMargins left="0.4724409448818898" right="0.3937007874015748" top="0.7480314960629921" bottom="0.3937007874015748" header="0.2755905511811024" footer="0.31496062992125984"/>
  <pageSetup fitToHeight="1" fitToWidth="1" horizontalDpi="600" verticalDpi="600" orientation="landscape" paperSize="9" scale="54" r:id="rId2"/>
  <headerFooter alignWithMargins="0">
    <oddHeader>&amp;C&amp;"Arial,Gras"&amp;24NOTATION DU TEMPS CONSACRE SELON LA METHODE PYRAMIDALE
(correspond à la méthode de notation T4)&amp;R&amp;"Arial,Gras italique"&amp;24ANNEXE&amp;"Arial,Italique"&amp;18 &amp;"Arial,Gras italique"&amp;28V4</oddHeader>
    <oddFooter>&amp;L&amp;14CROMP - Guide romand pour les marchés publics&amp;C&amp;"Arial,Gras"&amp;36&amp;A&amp;R&amp;14Version du 1er juin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60" zoomScaleNormal="60" zoomScalePageLayoutView="0" workbookViewId="0" topLeftCell="A1">
      <selection activeCell="N16" sqref="N16:O16"/>
    </sheetView>
  </sheetViews>
  <sheetFormatPr defaultColWidth="11.421875" defaultRowHeight="12.75"/>
  <cols>
    <col min="1" max="1" width="23.28125" style="15" customWidth="1"/>
    <col min="2" max="16" width="15.7109375" style="15" customWidth="1"/>
    <col min="17" max="17" width="11.7109375" style="40" customWidth="1"/>
    <col min="18" max="19" width="11.421875" style="40" customWidth="1"/>
    <col min="20" max="16384" width="11.421875" style="15" customWidth="1"/>
  </cols>
  <sheetData>
    <row r="1" spans="1:19" s="1" customFormat="1" ht="18" thickBot="1" thickTop="1">
      <c r="A1" s="61" t="s">
        <v>10</v>
      </c>
      <c r="B1" s="62"/>
      <c r="C1" s="66" t="s">
        <v>14</v>
      </c>
      <c r="D1" s="67"/>
      <c r="E1" s="67"/>
      <c r="F1" s="67"/>
      <c r="G1" s="67"/>
      <c r="H1" s="67"/>
      <c r="I1" s="67"/>
      <c r="J1" s="67"/>
      <c r="K1" s="67"/>
      <c r="L1" s="68"/>
      <c r="M1" s="33"/>
      <c r="P1" s="52"/>
      <c r="Q1" s="53"/>
      <c r="R1" s="53"/>
      <c r="S1" s="53"/>
    </row>
    <row r="2" spans="1:16" ht="4.5" customHeight="1" thickBot="1" thickTop="1">
      <c r="A2" s="2"/>
      <c r="B2" s="3"/>
      <c r="C2" s="33"/>
      <c r="D2" s="3"/>
      <c r="E2" s="3"/>
      <c r="F2" s="3"/>
      <c r="G2" s="3"/>
      <c r="H2" s="32"/>
      <c r="I2" s="33"/>
      <c r="J2" s="33"/>
      <c r="K2" s="33"/>
      <c r="L2" s="33"/>
      <c r="M2" s="33"/>
      <c r="N2" s="3"/>
      <c r="O2" s="3"/>
      <c r="P2" s="3"/>
    </row>
    <row r="3" spans="1:19" s="1" customFormat="1" ht="18" thickBot="1" thickTop="1">
      <c r="A3" s="63" t="s">
        <v>13</v>
      </c>
      <c r="B3" s="64"/>
      <c r="C3" s="66" t="s">
        <v>15</v>
      </c>
      <c r="D3" s="67"/>
      <c r="E3" s="67"/>
      <c r="F3" s="67"/>
      <c r="G3" s="67"/>
      <c r="H3" s="67"/>
      <c r="I3" s="67"/>
      <c r="J3" s="67"/>
      <c r="K3" s="67"/>
      <c r="L3" s="68"/>
      <c r="M3" s="33"/>
      <c r="P3" s="52"/>
      <c r="Q3" s="53"/>
      <c r="R3" s="53"/>
      <c r="S3" s="53"/>
    </row>
    <row r="4" spans="1:16" ht="4.5" customHeight="1" thickBot="1" thickTop="1">
      <c r="A4" s="2"/>
      <c r="B4" s="3"/>
      <c r="C4" s="33"/>
      <c r="D4" s="3"/>
      <c r="E4" s="3"/>
      <c r="F4" s="3"/>
      <c r="G4" s="3"/>
      <c r="H4" s="32"/>
      <c r="I4" s="33"/>
      <c r="J4" s="33"/>
      <c r="K4" s="33"/>
      <c r="L4" s="33"/>
      <c r="M4" s="33"/>
      <c r="N4" s="3"/>
      <c r="O4" s="3"/>
      <c r="P4" s="3"/>
    </row>
    <row r="5" spans="1:19" s="1" customFormat="1" ht="18" customHeight="1" thickBot="1" thickTop="1">
      <c r="A5" s="65" t="s">
        <v>12</v>
      </c>
      <c r="B5" s="64"/>
      <c r="C5" s="66" t="s">
        <v>18</v>
      </c>
      <c r="D5" s="67"/>
      <c r="E5" s="67"/>
      <c r="F5" s="68"/>
      <c r="G5" s="69" t="s">
        <v>11</v>
      </c>
      <c r="H5" s="70"/>
      <c r="I5" s="71" t="s">
        <v>16</v>
      </c>
      <c r="J5" s="72"/>
      <c r="K5" s="72"/>
      <c r="L5" s="73"/>
      <c r="M5" s="33"/>
      <c r="P5" s="52"/>
      <c r="Q5" s="53"/>
      <c r="R5" s="53"/>
      <c r="S5" s="53"/>
    </row>
    <row r="6" spans="1:16" ht="6" customHeight="1" thickTop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s="16" customFormat="1" ht="11.2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1"/>
      <c r="R7" s="41"/>
      <c r="S7" s="41"/>
    </row>
    <row r="8" spans="1:19" s="20" customFormat="1" ht="33" customHeight="1" thickBot="1" thickTop="1">
      <c r="A8" s="74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37">
        <v>5400</v>
      </c>
      <c r="M8" s="26" t="s">
        <v>7</v>
      </c>
      <c r="N8" s="87" t="s">
        <v>17</v>
      </c>
      <c r="O8" s="88"/>
      <c r="P8" s="27">
        <f>IF(L8="","",L8)</f>
        <v>5400</v>
      </c>
      <c r="Q8" s="42"/>
      <c r="R8" s="43"/>
      <c r="S8" s="43"/>
    </row>
    <row r="9" spans="1:19" s="20" customFormat="1" ht="6" customHeight="1" thickBot="1">
      <c r="A9" s="7"/>
      <c r="B9" s="8"/>
      <c r="C9" s="9"/>
      <c r="D9" s="9"/>
      <c r="E9" s="9"/>
      <c r="F9" s="9"/>
      <c r="G9" s="9"/>
      <c r="H9" s="9"/>
      <c r="I9" s="17"/>
      <c r="J9" s="33"/>
      <c r="K9" s="19"/>
      <c r="L9" s="19"/>
      <c r="M9" s="19"/>
      <c r="N9" s="33"/>
      <c r="O9" s="19"/>
      <c r="P9" s="19"/>
      <c r="Q9" s="42"/>
      <c r="R9" s="43"/>
      <c r="S9" s="43"/>
    </row>
    <row r="10" spans="1:19" s="34" customFormat="1" ht="42" customHeight="1" thickBot="1" thickTop="1">
      <c r="A10" s="77" t="s">
        <v>24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54">
        <v>0.6</v>
      </c>
      <c r="M10" s="26" t="s">
        <v>7</v>
      </c>
      <c r="N10" s="83" t="s">
        <v>26</v>
      </c>
      <c r="O10" s="84"/>
      <c r="P10" s="27">
        <f>IF(L8="","",P8*(1+L10))</f>
        <v>8640</v>
      </c>
      <c r="Q10" s="24"/>
      <c r="R10" s="24"/>
      <c r="S10" s="24"/>
    </row>
    <row r="11" spans="1:19" s="21" customFormat="1" ht="6" customHeight="1" thickBot="1">
      <c r="A11" s="10"/>
      <c r="B11" s="11"/>
      <c r="C11" s="18"/>
      <c r="D11" s="18"/>
      <c r="E11" s="18"/>
      <c r="F11" s="18"/>
      <c r="G11" s="18"/>
      <c r="H11" s="18"/>
      <c r="I11" s="18"/>
      <c r="J11" s="33"/>
      <c r="K11" s="18"/>
      <c r="L11" s="9"/>
      <c r="M11" s="18"/>
      <c r="N11" s="19"/>
      <c r="O11" s="19"/>
      <c r="P11" s="25"/>
      <c r="Q11" s="44"/>
      <c r="R11" s="44"/>
      <c r="S11" s="44"/>
    </row>
    <row r="12" spans="1:19" s="20" customFormat="1" ht="42" customHeight="1" thickBot="1" thickTop="1">
      <c r="A12" s="80" t="s">
        <v>25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  <c r="L12" s="54">
        <v>0.3</v>
      </c>
      <c r="M12" s="26" t="s">
        <v>7</v>
      </c>
      <c r="N12" s="83" t="s">
        <v>27</v>
      </c>
      <c r="O12" s="84"/>
      <c r="P12" s="27">
        <f>IF(L8="","",P8*(1-L12))</f>
        <v>3779.9999999999995</v>
      </c>
      <c r="Q12" s="43"/>
      <c r="R12" s="43"/>
      <c r="S12" s="43"/>
    </row>
    <row r="13" spans="1:19" s="23" customFormat="1" ht="6" customHeight="1" thickBot="1">
      <c r="A13" s="7"/>
      <c r="B13" s="12"/>
      <c r="C13" s="9"/>
      <c r="D13" s="9"/>
      <c r="E13" s="9"/>
      <c r="F13" s="9"/>
      <c r="G13" s="9"/>
      <c r="H13" s="9"/>
      <c r="I13" s="9"/>
      <c r="J13" s="9"/>
      <c r="K13" s="9"/>
      <c r="L13" s="9" t="s">
        <v>0</v>
      </c>
      <c r="M13" s="22"/>
      <c r="Q13" s="45"/>
      <c r="R13" s="45"/>
      <c r="S13" s="45"/>
    </row>
    <row r="14" spans="1:19" s="34" customFormat="1" ht="42" customHeight="1" thickBot="1" thickTop="1">
      <c r="A14" s="77" t="s">
        <v>19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54">
        <v>0.1</v>
      </c>
      <c r="M14" s="26" t="s">
        <v>7</v>
      </c>
      <c r="N14" s="83" t="s">
        <v>28</v>
      </c>
      <c r="O14" s="84"/>
      <c r="P14" s="27">
        <f>IF(L8="","",P8*(1+L14))</f>
        <v>5940.000000000001</v>
      </c>
      <c r="Q14" s="24"/>
      <c r="R14" s="24"/>
      <c r="S14" s="24"/>
    </row>
    <row r="15" spans="1:19" s="21" customFormat="1" ht="6" customHeight="1" thickBot="1">
      <c r="A15" s="10"/>
      <c r="B15" s="11"/>
      <c r="C15" s="18"/>
      <c r="D15" s="18"/>
      <c r="E15" s="18"/>
      <c r="F15" s="18"/>
      <c r="G15" s="18"/>
      <c r="H15" s="18"/>
      <c r="I15" s="18"/>
      <c r="J15" s="33"/>
      <c r="K15" s="18"/>
      <c r="L15" s="9"/>
      <c r="M15" s="18"/>
      <c r="N15" s="19"/>
      <c r="O15" s="19"/>
      <c r="P15" s="25"/>
      <c r="Q15" s="44"/>
      <c r="R15" s="44"/>
      <c r="S15" s="44"/>
    </row>
    <row r="16" spans="1:19" s="20" customFormat="1" ht="42" customHeight="1" thickBot="1" thickTop="1">
      <c r="A16" s="77" t="s">
        <v>20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54">
        <v>0.05</v>
      </c>
      <c r="M16" s="26" t="s">
        <v>7</v>
      </c>
      <c r="N16" s="83" t="s">
        <v>29</v>
      </c>
      <c r="O16" s="84"/>
      <c r="P16" s="27">
        <f>IF(L8="","",P8*(1-L16))</f>
        <v>5130</v>
      </c>
      <c r="Q16" s="43"/>
      <c r="R16" s="43"/>
      <c r="S16" s="43"/>
    </row>
    <row r="17" spans="1:19" s="23" customFormat="1" ht="6" customHeight="1">
      <c r="A17" s="7"/>
      <c r="B17" s="12"/>
      <c r="C17" s="9"/>
      <c r="D17" s="9"/>
      <c r="E17" s="9"/>
      <c r="F17" s="9"/>
      <c r="G17" s="9"/>
      <c r="H17" s="9"/>
      <c r="I17" s="9"/>
      <c r="J17" s="9"/>
      <c r="K17" s="9"/>
      <c r="L17" s="9" t="s">
        <v>0</v>
      </c>
      <c r="M17" s="22"/>
      <c r="Q17" s="45"/>
      <c r="R17" s="45"/>
      <c r="S17" s="45"/>
    </row>
    <row r="18" spans="1:19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  <c r="R18" s="24"/>
      <c r="S18" s="24"/>
    </row>
    <row r="19" spans="1:19" s="35" customFormat="1" ht="31.5" customHeight="1">
      <c r="A19" s="28" t="s">
        <v>23</v>
      </c>
      <c r="B19" s="38">
        <v>1</v>
      </c>
      <c r="C19" s="38">
        <v>2</v>
      </c>
      <c r="D19" s="38">
        <v>3</v>
      </c>
      <c r="E19" s="38">
        <v>4</v>
      </c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6"/>
      <c r="R19" s="46"/>
      <c r="S19" s="46"/>
    </row>
    <row r="20" spans="1:19" s="36" customFormat="1" ht="24.75" customHeight="1">
      <c r="A20" s="13" t="s">
        <v>5</v>
      </c>
      <c r="B20" s="39">
        <v>8000</v>
      </c>
      <c r="C20" s="39">
        <v>6000</v>
      </c>
      <c r="D20" s="39">
        <v>4000</v>
      </c>
      <c r="E20" s="39">
        <v>5000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47">
        <f>P8</f>
        <v>5400</v>
      </c>
      <c r="R20" s="48">
        <f>$P10</f>
        <v>8640</v>
      </c>
      <c r="S20" s="48" t="s">
        <v>1</v>
      </c>
    </row>
    <row r="21" spans="1:19" s="31" customFormat="1" ht="24.75" customHeight="1">
      <c r="A21" s="29" t="s">
        <v>2</v>
      </c>
      <c r="B21" s="30">
        <f>IF(B20="","",IF(B20=$L$8,$Q$21,IF(B20&gt;$P$10,"0",IF(B20&lt;$P$12,"0",IF(B20&lt;$P$16,5-((($P$16-B20)/($P$16-$P$12))*5),IF(B20&gt;$P$14,5-(((B20-$P$14)/($P$10-$P$14))*5),IF(B20&gt;$P$16,$Q$21,IF(B20&lt;$P$14,$Q$21))))))))</f>
        <v>1.185185185185186</v>
      </c>
      <c r="C21" s="30">
        <f>IF(C20="","",IF(C20=$L$8,$Q$21,IF(C20&gt;$P$10,"0",IF(C20&lt;$P$12,"0",IF(C20&lt;$P$16,5-((($P$16-C20)/($P$16-$P$12))*5),IF(C20&gt;$P$14,5-(((C20-$P$14)/($P$10-$P$14))*5),IF(C20&gt;$P$16,$Q$21,IF(C20&lt;$P$14,$Q$21))))))))</f>
        <v>4.88888888888889</v>
      </c>
      <c r="D21" s="30">
        <f>IF(D20="","",IF(D20=$L$8,$Q$21,IF(D20&gt;$P$10,"0",IF(D20&lt;$P$12,"0",IF(D20&lt;$P$16,5-((($P$16-D20)/($P$16-$P$12))*5),IF(D20&gt;$P$14,5-(((D20-$P$14)/($P$10-$P$14))*5),IF(D20&gt;$P$16,$Q$21,IF(D20&lt;$P$14,$Q$21))))))))</f>
        <v>0.8148148148148158</v>
      </c>
      <c r="E21" s="30">
        <f>IF(E20="","",IF(E20=$L$8,$Q$21,IF(E20&gt;$P$10,"0",IF(E20&lt;$P$12,"0",IF(E20&lt;$P$16,5-((($P$16-E20)/($P$16-$P$12))*5),IF(E20&gt;$P$14,5-(((E20-$P$14)/($P$10-$P$14))*5),IF(E20&gt;$P$16,$Q$21,IF(E20&lt;$P$14,$Q$21))))))))</f>
        <v>4.518518518518519</v>
      </c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22">
        <v>5</v>
      </c>
      <c r="R21" s="49">
        <v>0</v>
      </c>
      <c r="S21" s="23"/>
    </row>
    <row r="22" spans="17:19" s="14" customFormat="1" ht="12">
      <c r="Q22" s="50">
        <f>P10</f>
        <v>8640</v>
      </c>
      <c r="R22" s="50">
        <f>P14</f>
        <v>5940.000000000001</v>
      </c>
      <c r="S22" s="50" t="s">
        <v>3</v>
      </c>
    </row>
    <row r="23" spans="17:19" ht="12">
      <c r="Q23" s="24">
        <v>0</v>
      </c>
      <c r="R23" s="24">
        <v>5</v>
      </c>
      <c r="S23" s="24"/>
    </row>
    <row r="24" spans="17:19" ht="12">
      <c r="Q24" s="50">
        <f>P12</f>
        <v>3779.9999999999995</v>
      </c>
      <c r="R24" s="50">
        <f>P16</f>
        <v>5130</v>
      </c>
      <c r="S24" s="50" t="s">
        <v>4</v>
      </c>
    </row>
    <row r="25" spans="17:19" ht="12">
      <c r="Q25" s="24">
        <v>0</v>
      </c>
      <c r="R25" s="24">
        <v>5</v>
      </c>
      <c r="S25" s="24"/>
    </row>
    <row r="26" spans="17:19" ht="12">
      <c r="Q26" s="24">
        <f>P16</f>
        <v>5130</v>
      </c>
      <c r="R26" s="24">
        <f>P14</f>
        <v>5940.000000000001</v>
      </c>
      <c r="S26" s="50" t="s">
        <v>6</v>
      </c>
    </row>
    <row r="27" spans="17:19" ht="15">
      <c r="Q27" s="51">
        <v>5</v>
      </c>
      <c r="R27" s="43">
        <v>5</v>
      </c>
      <c r="S27" s="48"/>
    </row>
    <row r="28" spans="17:19" ht="12">
      <c r="Q28" s="22"/>
      <c r="R28" s="22"/>
      <c r="S28" s="23"/>
    </row>
    <row r="29" spans="17:19" ht="12">
      <c r="Q29" s="50"/>
      <c r="R29" s="50"/>
      <c r="S29" s="50"/>
    </row>
    <row r="30" spans="17:19" ht="12">
      <c r="Q30" s="24"/>
      <c r="R30" s="24"/>
      <c r="S30" s="24"/>
    </row>
    <row r="31" spans="17:19" ht="12">
      <c r="Q31" s="50"/>
      <c r="R31" s="50"/>
      <c r="S31" s="50"/>
    </row>
    <row r="32" spans="17:19" ht="12">
      <c r="Q32" s="24"/>
      <c r="R32" s="24"/>
      <c r="S32" s="24"/>
    </row>
  </sheetData>
  <sheetProtection/>
  <mergeCells count="18">
    <mergeCell ref="A1:B1"/>
    <mergeCell ref="C1:L1"/>
    <mergeCell ref="A3:B3"/>
    <mergeCell ref="C3:L3"/>
    <mergeCell ref="A5:B5"/>
    <mergeCell ref="C5:F5"/>
    <mergeCell ref="G5:H5"/>
    <mergeCell ref="I5:L5"/>
    <mergeCell ref="A14:K14"/>
    <mergeCell ref="N14:O14"/>
    <mergeCell ref="A16:K16"/>
    <mergeCell ref="N16:O16"/>
    <mergeCell ref="A8:K8"/>
    <mergeCell ref="N8:O8"/>
    <mergeCell ref="A10:K10"/>
    <mergeCell ref="N10:O10"/>
    <mergeCell ref="A12:K12"/>
    <mergeCell ref="N12:O12"/>
  </mergeCells>
  <printOptions horizontalCentered="1" verticalCentered="1"/>
  <pageMargins left="0.4724409448818898" right="0.3937007874015748" top="0.7480314960629921" bottom="0.3937007874015748" header="0.2755905511811024" footer="0.31496062992125984"/>
  <pageSetup fitToHeight="1" fitToWidth="1" horizontalDpi="600" verticalDpi="600" orientation="landscape" paperSize="9" scale="54" r:id="rId2"/>
  <headerFooter alignWithMargins="0">
    <oddHeader>&amp;C&amp;"Arial,Gras"&amp;24NOTATION DU TEMPS CONSACRE SELON LA METHODE PYRAMIDALE
(correspond à la méthode de notation T4)&amp;R&amp;"Arial,Italique"&amp;18Annexe V4</oddHeader>
    <oddFooter xml:space="preserve">&amp;L&amp;"Arial,Gras"&amp;14CROMP - Guide romand pour les marchés publics&amp;C&amp;"Arial,Gras"&amp;36&amp;A&amp;R&amp;"Arial,Gras"&amp;14Version du 1er juin 2023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en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V4 - Notation des heures selon la méthode pyramidale tronquée</dc:title>
  <dc:subject>Guide romand pour les marchés publics</dc:subject>
  <dc:creator>Patrick Vallat</dc:creator>
  <cp:keywords/>
  <dc:description/>
  <cp:lastModifiedBy>Riedi Guerric</cp:lastModifiedBy>
  <cp:lastPrinted>2020-04-29T20:12:34Z</cp:lastPrinted>
  <dcterms:created xsi:type="dcterms:W3CDTF">2000-03-07T08:37:08Z</dcterms:created>
  <dcterms:modified xsi:type="dcterms:W3CDTF">2023-05-30T09:25:42Z</dcterms:modified>
  <cp:category/>
  <cp:version/>
  <cp:contentType/>
  <cp:contentStatus/>
</cp:coreProperties>
</file>