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08. MARCHES PUBLICS\08.06 CROMP\Guide Romand\Révision 2026\Annexes V\Version française\"/>
    </mc:Choice>
  </mc:AlternateContent>
  <xr:revisionPtr revIDLastSave="0" documentId="13_ncr:1_{06870DBF-7361-42F5-B072-3A991875277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tation du prix" sheetId="1" r:id="rId1"/>
    <sheet name="Analyse multicritères" sheetId="2" r:id="rId2"/>
  </sheets>
  <definedNames>
    <definedName name="_xlnm.Print_Area" localSheetId="0">'Notation du prix'!$A$3:$P$31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H14" i="1"/>
  <c r="I14" i="1"/>
  <c r="J14" i="1"/>
  <c r="K14" i="1"/>
  <c r="L14" i="1"/>
  <c r="M14" i="1"/>
  <c r="N14" i="1"/>
  <c r="O14" i="1"/>
  <c r="P14" i="1"/>
  <c r="B14" i="1"/>
  <c r="C34" i="2" l="1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I15" i="2" l="1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W33" i="2"/>
  <c r="W21" i="2"/>
  <c r="W22" i="2"/>
  <c r="W23" i="2"/>
  <c r="W24" i="2"/>
  <c r="W25" i="2"/>
  <c r="W26" i="2"/>
  <c r="W27" i="2"/>
  <c r="W28" i="2"/>
  <c r="W29" i="2"/>
  <c r="W30" i="2"/>
  <c r="W31" i="2"/>
  <c r="W32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B21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0" i="2"/>
  <c r="E29" i="2" l="1"/>
  <c r="G29" i="2" s="1"/>
  <c r="Y29" i="2" s="1"/>
  <c r="E23" i="2"/>
  <c r="G23" i="2" s="1"/>
  <c r="Y23" i="2" s="1"/>
  <c r="E31" i="2"/>
  <c r="G31" i="2" s="1"/>
  <c r="Y31" i="2" s="1"/>
  <c r="C5" i="2"/>
  <c r="Q3" i="2"/>
  <c r="C3" i="2"/>
  <c r="Q1" i="2"/>
  <c r="C1" i="2"/>
  <c r="V20" i="2"/>
  <c r="R20" i="2"/>
  <c r="N20" i="2"/>
  <c r="J20" i="2"/>
  <c r="F20" i="2"/>
  <c r="W34" i="2"/>
  <c r="W20" i="2"/>
  <c r="S20" i="2"/>
  <c r="O20" i="2"/>
  <c r="E28" i="2" l="1"/>
  <c r="G28" i="2" s="1"/>
  <c r="Y28" i="2" s="1"/>
  <c r="E26" i="2"/>
  <c r="G26" i="2" s="1"/>
  <c r="Y26" i="2" s="1"/>
  <c r="E27" i="2"/>
  <c r="G27" i="2" s="1"/>
  <c r="Y27" i="2" s="1"/>
  <c r="E20" i="2"/>
  <c r="G20" i="2" s="1"/>
  <c r="Y20" i="2" s="1"/>
  <c r="E34" i="2"/>
  <c r="G34" i="2" s="1"/>
  <c r="Y34" i="2" s="1"/>
  <c r="E25" i="2"/>
  <c r="G25" i="2" s="1"/>
  <c r="Y25" i="2" s="1"/>
  <c r="E33" i="2"/>
  <c r="G33" i="2" s="1"/>
  <c r="Y33" i="2" s="1"/>
  <c r="E24" i="2"/>
  <c r="G24" i="2" s="1"/>
  <c r="Y24" i="2" s="1"/>
  <c r="E32" i="2"/>
  <c r="G32" i="2" s="1"/>
  <c r="Y32" i="2" s="1"/>
  <c r="E22" i="2"/>
  <c r="G22" i="2" s="1"/>
  <c r="Y22" i="2" s="1"/>
  <c r="E30" i="2"/>
  <c r="G30" i="2" s="1"/>
  <c r="Y30" i="2" s="1"/>
  <c r="E21" i="2"/>
  <c r="G21" i="2" s="1"/>
  <c r="Y21" i="2" s="1"/>
  <c r="AA31" i="2" l="1"/>
  <c r="AA28" i="2"/>
  <c r="AA26" i="2"/>
  <c r="AA29" i="2"/>
  <c r="AA34" i="2"/>
  <c r="AA21" i="2"/>
  <c r="AA25" i="2"/>
  <c r="AA23" i="2"/>
  <c r="AA33" i="2"/>
  <c r="AA27" i="2"/>
  <c r="AA32" i="2"/>
  <c r="AA24" i="2"/>
  <c r="AA22" i="2"/>
  <c r="AA30" i="2"/>
  <c r="AA20" i="2"/>
</calcChain>
</file>

<file path=xl/sharedStrings.xml><?xml version="1.0" encoding="utf-8"?>
<sst xmlns="http://schemas.openxmlformats.org/spreadsheetml/2006/main" count="54" uniqueCount="33">
  <si>
    <t xml:space="preserve">NOTE FINALE </t>
  </si>
  <si>
    <t>%</t>
  </si>
  <si>
    <t xml:space="preserve">Total : </t>
  </si>
  <si>
    <t>Note attribuée (0 à 5)</t>
  </si>
  <si>
    <t>Pondération du critère</t>
  </si>
  <si>
    <t>Nombre de points                     (note x pondération)</t>
  </si>
  <si>
    <t>TOTAL  DES  POINTS</t>
  </si>
  <si>
    <t>CLASSEMENT</t>
  </si>
  <si>
    <t>CRITÈRE N°1</t>
  </si>
  <si>
    <t>CRITÈRE N°2</t>
  </si>
  <si>
    <t>CRITÈRE N°3</t>
  </si>
  <si>
    <t>CRITÈRE N°4</t>
  </si>
  <si>
    <t>CRITÈRE N°5</t>
  </si>
  <si>
    <t>CRITÈRES (IDEM PUBLICATION ET DOSSIERS)</t>
  </si>
  <si>
    <t>POIDS</t>
  </si>
  <si>
    <t>VALIDÉE PAR :</t>
  </si>
  <si>
    <t>EVALUATION PAR :</t>
  </si>
  <si>
    <t>EN DATE DU :</t>
  </si>
  <si>
    <t>OBJET/PROJET :</t>
  </si>
  <si>
    <t>TYPE DE MARCHÉ :</t>
  </si>
  <si>
    <t>ETAPE D'ÉVALUATION :</t>
  </si>
  <si>
    <t>TYPE DE PROCÉDURE :</t>
  </si>
  <si>
    <t>MONTANT DE L'OFFRE (TTC)</t>
  </si>
  <si>
    <t>DEPUIS LE :</t>
  </si>
  <si>
    <t>NOM DES SOUMISSIONNAIRES</t>
  </si>
  <si>
    <t>ADJUDICATEUR :</t>
  </si>
  <si>
    <t>MONTANT DES OFFRES 
(TTC)</t>
  </si>
  <si>
    <t>SOUMISSIONNAIRE N°</t>
  </si>
  <si>
    <t>NOM DU SOUMISSIONNAIRE
(IDEM DOSSIER)</t>
  </si>
  <si>
    <r>
      <t xml:space="preserve">MONTANT DE L'OFFRE TTC APRÈS VÉRIFICATION </t>
    </r>
    <r>
      <rPr>
        <b/>
        <sz val="12"/>
        <color rgb="FF00B050"/>
        <rFont val="Calibri"/>
        <family val="2"/>
        <scheme val="minor"/>
      </rPr>
      <t>[ET RECTIFICATION ÉVENTUELLE (CF. ART. 39 AIMP 2019)]</t>
    </r>
  </si>
  <si>
    <t>Annexe à utiliser uniquement si le nombre d'offres à évaluer est égal ou supérieur à 5</t>
  </si>
  <si>
    <t>5 offres à évaluer au minimum</t>
  </si>
  <si>
    <r>
      <t xml:space="preserve">Dans la rubrique "MONTANTS DES OFFRES" ci-après, indiquer </t>
    </r>
    <r>
      <rPr>
        <b/>
        <u/>
        <sz val="25"/>
        <rFont val="Calibri"/>
        <family val="2"/>
        <scheme val="minor"/>
      </rPr>
      <t>uniquement</t>
    </r>
    <r>
      <rPr>
        <b/>
        <sz val="25"/>
        <rFont val="Calibri"/>
        <family val="2"/>
        <scheme val="minor"/>
      </rPr>
      <t xml:space="preserve"> le montant des offres recevables et contrôlées, y compris sous l’angle de l’art. 38, al. 3 AIMP (offre anormalement basse) ; pour le canton du Valais, cf. aussi art. 19 OcMP-VS.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</si>
</sst>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1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5"/>
      <name val="Calibri"/>
      <family val="2"/>
      <scheme val="minor"/>
    </font>
    <font>
      <b/>
      <u/>
      <sz val="25"/>
      <name val="Calibri"/>
      <family val="2"/>
      <scheme val="minor"/>
    </font>
    <font>
      <b/>
      <sz val="3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/>
      <top/>
      <bottom style="thin">
        <color theme="2" tint="-9.9948118533890809E-2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Font="1"/>
    <xf numFmtId="0" fontId="0" fillId="0" borderId="0" xfId="0" applyProtection="1"/>
    <xf numFmtId="3" fontId="0" fillId="0" borderId="0" xfId="0" applyNumberFormat="1" applyAlignment="1" applyProtection="1">
      <alignment vertical="center"/>
    </xf>
    <xf numFmtId="3" fontId="0" fillId="0" borderId="0" xfId="0" applyNumberFormat="1" applyProtection="1"/>
    <xf numFmtId="0" fontId="0" fillId="0" borderId="0" xfId="0" applyFill="1" applyBorder="1"/>
    <xf numFmtId="0" fontId="0" fillId="0" borderId="0" xfId="0" applyFont="1" applyProtection="1"/>
    <xf numFmtId="3" fontId="0" fillId="0" borderId="0" xfId="0" applyNumberFormat="1" applyFont="1" applyFill="1" applyBorder="1" applyAlignment="1" applyProtection="1"/>
    <xf numFmtId="3" fontId="0" fillId="0" borderId="0" xfId="0" applyNumberFormat="1" applyFont="1" applyBorder="1" applyAlignment="1" applyProtection="1"/>
    <xf numFmtId="0" fontId="0" fillId="0" borderId="0" xfId="0" applyFont="1" applyFill="1" applyBorder="1"/>
    <xf numFmtId="3" fontId="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right" vertical="center"/>
    </xf>
    <xf numFmtId="3" fontId="9" fillId="0" borderId="0" xfId="0" applyNumberFormat="1" applyFont="1" applyFill="1" applyBorder="1" applyProtection="1"/>
    <xf numFmtId="3" fontId="11" fillId="0" borderId="0" xfId="0" applyNumberFormat="1" applyFont="1" applyFill="1" applyBorder="1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textRotation="90" wrapText="1"/>
    </xf>
    <xf numFmtId="0" fontId="0" fillId="0" borderId="0" xfId="0" applyFont="1" applyAlignment="1" applyProtection="1">
      <alignment horizontal="center" textRotation="90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2" fontId="0" fillId="0" borderId="11" xfId="0" applyNumberFormat="1" applyFont="1" applyFill="1" applyBorder="1" applyAlignment="1" applyProtection="1">
      <alignment horizontal="center" vertical="center"/>
    </xf>
    <xf numFmtId="1" fontId="0" fillId="0" borderId="11" xfId="0" applyNumberFormat="1" applyFon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textRotation="90"/>
    </xf>
    <xf numFmtId="0" fontId="6" fillId="0" borderId="16" xfId="0" applyFont="1" applyBorder="1" applyAlignment="1" applyProtection="1">
      <alignment horizontal="center" textRotation="90"/>
    </xf>
    <xf numFmtId="0" fontId="3" fillId="0" borderId="17" xfId="0" applyFont="1" applyBorder="1" applyAlignment="1" applyProtection="1">
      <alignment horizontal="center" textRotation="90" wrapText="1"/>
    </xf>
    <xf numFmtId="0" fontId="1" fillId="0" borderId="0" xfId="0" applyFont="1" applyBorder="1" applyAlignment="1" applyProtection="1">
      <alignment horizontal="center" textRotation="90"/>
    </xf>
    <xf numFmtId="0" fontId="1" fillId="0" borderId="0" xfId="0" applyFont="1" applyAlignment="1" applyProtection="1">
      <alignment horizontal="center" textRotation="90"/>
    </xf>
    <xf numFmtId="3" fontId="1" fillId="0" borderId="11" xfId="0" applyNumberFormat="1" applyFont="1" applyFill="1" applyBorder="1" applyAlignment="1" applyProtection="1">
      <alignment horizontal="center" vertical="center"/>
    </xf>
    <xf numFmtId="2" fontId="1" fillId="0" borderId="11" xfId="0" applyNumberFormat="1" applyFont="1" applyBorder="1" applyAlignment="1" applyProtection="1">
      <alignment horizontal="center" vertical="center"/>
    </xf>
    <xf numFmtId="2" fontId="0" fillId="2" borderId="11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/>
    <xf numFmtId="0" fontId="0" fillId="0" borderId="13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9" xfId="0" applyFont="1" applyFill="1" applyBorder="1" applyProtection="1"/>
    <xf numFmtId="0" fontId="1" fillId="0" borderId="0" xfId="0" applyFont="1" applyAlignment="1" applyProtection="1">
      <alignment horizontal="right"/>
    </xf>
    <xf numFmtId="0" fontId="1" fillId="0" borderId="0" xfId="0" applyFont="1" applyBorder="1" applyProtection="1"/>
    <xf numFmtId="0" fontId="7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/>
    </xf>
    <xf numFmtId="49" fontId="9" fillId="0" borderId="0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Protection="1"/>
    <xf numFmtId="0" fontId="0" fillId="0" borderId="0" xfId="0" applyFill="1" applyProtection="1"/>
    <xf numFmtId="0" fontId="1" fillId="0" borderId="0" xfId="0" applyFont="1" applyAlignment="1" applyProtection="1">
      <alignment horizontal="center"/>
    </xf>
    <xf numFmtId="0" fontId="4" fillId="0" borderId="0" xfId="0" applyFont="1" applyProtection="1"/>
    <xf numFmtId="3" fontId="8" fillId="0" borderId="0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0" fontId="8" fillId="0" borderId="0" xfId="0" applyFont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3" fontId="0" fillId="0" borderId="0" xfId="0" applyNumberFormat="1" applyFont="1" applyFill="1" applyBorder="1" applyProtection="1"/>
    <xf numFmtId="0" fontId="0" fillId="0" borderId="0" xfId="0" applyFont="1" applyBorder="1" applyProtection="1"/>
    <xf numFmtId="3" fontId="3" fillId="0" borderId="0" xfId="0" applyNumberFormat="1" applyFont="1" applyBorder="1" applyAlignment="1" applyProtection="1">
      <alignment horizontal="right"/>
    </xf>
    <xf numFmtId="0" fontId="6" fillId="0" borderId="0" xfId="0" applyNumberFormat="1" applyFont="1" applyBorder="1" applyAlignment="1" applyProtection="1"/>
    <xf numFmtId="3" fontId="7" fillId="0" borderId="0" xfId="0" applyNumberFormat="1" applyFont="1" applyBorder="1" applyAlignment="1" applyProtection="1"/>
    <xf numFmtId="0" fontId="4" fillId="0" borderId="0" xfId="0" applyFont="1" applyBorder="1" applyProtection="1"/>
    <xf numFmtId="3" fontId="4" fillId="0" borderId="0" xfId="0" applyNumberFormat="1" applyFont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5" fillId="3" borderId="11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textRotation="90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20" xfId="0" applyNumberFormat="1" applyFont="1" applyFill="1" applyBorder="1" applyAlignment="1" applyProtection="1">
      <alignment horizontal="center" vertical="center"/>
    </xf>
    <xf numFmtId="3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ont="1" applyFill="1" applyBorder="1" applyAlignment="1" applyProtection="1">
      <alignment horizontal="center" vertical="center"/>
    </xf>
    <xf numFmtId="3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0" borderId="22" xfId="0" applyNumberFormat="1" applyFont="1" applyFill="1" applyBorder="1" applyAlignment="1" applyProtection="1">
      <alignment horizontal="center" vertical="center"/>
    </xf>
    <xf numFmtId="3" fontId="1" fillId="0" borderId="22" xfId="0" applyNumberFormat="1" applyFont="1" applyFill="1" applyBorder="1" applyAlignment="1" applyProtection="1">
      <alignment horizontal="center" vertical="center"/>
      <protection locked="0"/>
    </xf>
    <xf numFmtId="164" fontId="1" fillId="0" borderId="11" xfId="0" applyNumberFormat="1" applyFont="1" applyFill="1" applyBorder="1" applyAlignment="1" applyProtection="1">
      <alignment horizontal="center" vertical="center" shrinkToFit="1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Border="1" applyAlignment="1">
      <alignment horizontal="center" vertical="center" wrapText="1"/>
    </xf>
    <xf numFmtId="0" fontId="11" fillId="0" borderId="28" xfId="0" applyFont="1" applyFill="1" applyBorder="1" applyProtection="1"/>
    <xf numFmtId="3" fontId="0" fillId="0" borderId="29" xfId="0" applyNumberFormat="1" applyFont="1" applyFill="1" applyBorder="1" applyProtection="1"/>
    <xf numFmtId="3" fontId="10" fillId="0" borderId="28" xfId="0" applyNumberFormat="1" applyFont="1" applyFill="1" applyBorder="1" applyAlignment="1" applyProtection="1">
      <alignment horizontal="right" vertical="center"/>
    </xf>
    <xf numFmtId="3" fontId="0" fillId="0" borderId="28" xfId="0" applyNumberFormat="1" applyFont="1" applyBorder="1" applyAlignment="1" applyProtection="1"/>
    <xf numFmtId="3" fontId="0" fillId="0" borderId="0" xfId="0" applyNumberFormat="1" applyFont="1" applyBorder="1" applyProtection="1"/>
    <xf numFmtId="3" fontId="0" fillId="0" borderId="29" xfId="0" applyNumberFormat="1" applyFont="1" applyBorder="1" applyProtection="1"/>
    <xf numFmtId="3" fontId="14" fillId="0" borderId="28" xfId="0" applyNumberFormat="1" applyFont="1" applyBorder="1" applyAlignment="1">
      <alignment horizontal="center" vertical="center" wrapText="1"/>
    </xf>
    <xf numFmtId="3" fontId="14" fillId="0" borderId="29" xfId="0" applyNumberFormat="1" applyFont="1" applyBorder="1" applyAlignment="1">
      <alignment horizontal="center" vertical="center" wrapText="1"/>
    </xf>
    <xf numFmtId="3" fontId="5" fillId="0" borderId="30" xfId="0" applyNumberFormat="1" applyFont="1" applyFill="1" applyBorder="1" applyAlignment="1" applyProtection="1">
      <alignment horizontal="centerContinuous" vertical="center" wrapText="1"/>
    </xf>
    <xf numFmtId="3" fontId="9" fillId="0" borderId="29" xfId="0" applyNumberFormat="1" applyFont="1" applyFill="1" applyBorder="1" applyProtection="1"/>
    <xf numFmtId="0" fontId="0" fillId="0" borderId="28" xfId="0" applyFont="1" applyBorder="1"/>
    <xf numFmtId="0" fontId="0" fillId="0" borderId="0" xfId="0" applyFont="1" applyBorder="1"/>
    <xf numFmtId="164" fontId="0" fillId="0" borderId="0" xfId="0" applyNumberFormat="1" applyFont="1" applyBorder="1" applyAlignment="1">
      <alignment shrinkToFit="1"/>
    </xf>
    <xf numFmtId="0" fontId="0" fillId="0" borderId="29" xfId="0" applyFont="1" applyBorder="1"/>
    <xf numFmtId="0" fontId="0" fillId="0" borderId="28" xfId="0" applyBorder="1"/>
    <xf numFmtId="0" fontId="0" fillId="0" borderId="0" xfId="0" applyBorder="1"/>
    <xf numFmtId="0" fontId="0" fillId="0" borderId="29" xfId="0" applyBorder="1"/>
    <xf numFmtId="0" fontId="0" fillId="0" borderId="31" xfId="0" applyFont="1" applyBorder="1"/>
    <xf numFmtId="0" fontId="0" fillId="0" borderId="32" xfId="0" applyFont="1" applyBorder="1"/>
    <xf numFmtId="0" fontId="0" fillId="0" borderId="32" xfId="0" applyBorder="1"/>
    <xf numFmtId="0" fontId="0" fillId="0" borderId="33" xfId="0" applyFont="1" applyBorder="1"/>
    <xf numFmtId="0" fontId="3" fillId="0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4" fontId="7" fillId="2" borderId="21" xfId="0" applyNumberFormat="1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wrapText="1"/>
    </xf>
    <xf numFmtId="4" fontId="2" fillId="3" borderId="22" xfId="0" applyNumberFormat="1" applyFont="1" applyFill="1" applyBorder="1" applyAlignment="1">
      <alignment horizontal="center" vertical="center" wrapText="1"/>
    </xf>
    <xf numFmtId="0" fontId="0" fillId="0" borderId="37" xfId="0" applyFont="1" applyBorder="1"/>
    <xf numFmtId="3" fontId="17" fillId="5" borderId="34" xfId="0" applyNumberFormat="1" applyFont="1" applyFill="1" applyBorder="1" applyAlignment="1">
      <alignment horizontal="center" vertical="center" wrapText="1"/>
    </xf>
    <xf numFmtId="3" fontId="17" fillId="5" borderId="35" xfId="0" applyNumberFormat="1" applyFont="1" applyFill="1" applyBorder="1" applyAlignment="1">
      <alignment horizontal="center" vertical="center" wrapText="1"/>
    </xf>
    <xf numFmtId="3" fontId="17" fillId="5" borderId="36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15" fillId="5" borderId="3" xfId="0" applyFont="1" applyFill="1" applyBorder="1" applyAlignment="1" applyProtection="1">
      <alignment horizontal="center" vertical="center" wrapText="1"/>
    </xf>
    <xf numFmtId="3" fontId="10" fillId="0" borderId="28" xfId="0" applyNumberFormat="1" applyFont="1" applyFill="1" applyBorder="1" applyAlignment="1" applyProtection="1">
      <alignment horizontal="right" vertical="center" wrapText="1"/>
    </xf>
    <xf numFmtId="3" fontId="10" fillId="0" borderId="0" xfId="0" applyNumberFormat="1" applyFont="1" applyFill="1" applyBorder="1" applyAlignment="1" applyProtection="1">
      <alignment horizontal="right" vertical="center" wrapText="1"/>
    </xf>
    <xf numFmtId="3" fontId="15" fillId="0" borderId="23" xfId="0" applyNumberFormat="1" applyFont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0" fillId="0" borderId="26" xfId="0" applyNumberFormat="1" applyFont="1" applyFill="1" applyBorder="1" applyAlignment="1" applyProtection="1">
      <alignment horizontal="right" vertical="center"/>
    </xf>
    <xf numFmtId="3" fontId="10" fillId="0" borderId="27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 applyProtection="1">
      <alignment horizontal="center" vertical="center"/>
    </xf>
    <xf numFmtId="3" fontId="10" fillId="2" borderId="2" xfId="0" applyNumberFormat="1" applyFont="1" applyFill="1" applyBorder="1" applyAlignment="1" applyProtection="1">
      <alignment horizontal="center" vertical="center"/>
    </xf>
    <xf numFmtId="3" fontId="10" fillId="2" borderId="3" xfId="0" applyNumberFormat="1" applyFont="1" applyFill="1" applyBorder="1" applyAlignment="1" applyProtection="1">
      <alignment horizontal="center" vertical="center"/>
    </xf>
    <xf numFmtId="3" fontId="10" fillId="0" borderId="0" xfId="0" applyNumberFormat="1" applyFont="1" applyFill="1" applyBorder="1" applyAlignment="1" applyProtection="1">
      <alignment horizontal="right" vertical="center"/>
    </xf>
    <xf numFmtId="3" fontId="10" fillId="0" borderId="1" xfId="0" applyNumberFormat="1" applyFont="1" applyFill="1" applyBorder="1" applyAlignment="1" applyProtection="1">
      <alignment horizontal="center" vertical="center"/>
    </xf>
    <xf numFmtId="3" fontId="10" fillId="0" borderId="2" xfId="0" applyNumberFormat="1" applyFont="1" applyFill="1" applyBorder="1" applyAlignment="1" applyProtection="1">
      <alignment horizontal="center" vertical="center"/>
    </xf>
    <xf numFmtId="3" fontId="10" fillId="0" borderId="3" xfId="0" applyNumberFormat="1" applyFont="1" applyFill="1" applyBorder="1" applyAlignment="1" applyProtection="1">
      <alignment horizontal="center" vertical="center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5" fillId="0" borderId="10" xfId="0" applyNumberFormat="1" applyFont="1" applyFill="1" applyBorder="1" applyAlignment="1" applyProtection="1">
      <alignment horizontal="right" vertical="center"/>
    </xf>
    <xf numFmtId="3" fontId="5" fillId="0" borderId="0" xfId="0" applyNumberFormat="1" applyFont="1" applyFill="1" applyBorder="1" applyAlignment="1" applyProtection="1">
      <alignment horizontal="right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9" fontId="5" fillId="0" borderId="1" xfId="0" applyNumberFormat="1" applyFont="1" applyBorder="1" applyAlignment="1" applyProtection="1">
      <alignment horizontal="center" vertical="center"/>
    </xf>
    <xf numFmtId="9" fontId="5" fillId="0" borderId="3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5" fillId="4" borderId="0" xfId="0" applyFont="1" applyFill="1" applyAlignment="1" applyProtection="1">
      <alignment horizontal="right" vertical="center"/>
    </xf>
    <xf numFmtId="49" fontId="1" fillId="2" borderId="11" xfId="0" applyNumberFormat="1" applyFont="1" applyFill="1" applyBorder="1" applyAlignment="1" applyProtection="1">
      <alignment horizontal="left" vertical="center"/>
      <protection locked="0"/>
    </xf>
    <xf numFmtId="49" fontId="0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ont="1" applyFill="1" applyBorder="1" applyAlignment="1" applyProtection="1">
      <alignment horizontal="center"/>
      <protection locked="0"/>
    </xf>
    <xf numFmtId="49" fontId="0" fillId="2" borderId="8" xfId="0" applyNumberFormat="1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979"/>
      <color rgb="FFFFBDBD"/>
      <color rgb="FFFF2525"/>
      <color rgb="FFFF5353"/>
      <color rgb="FFFF9797"/>
      <color rgb="FFFF6D6D"/>
      <color rgb="FFFF4B4B"/>
      <color rgb="FFFF5757"/>
      <color rgb="FFFF8181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50" normalizeH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n-US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</a:rPr>
              <a:t>COURBE DES PRIX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50" normalizeH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582712299847052E-2"/>
          <c:y val="0.1644998670320395"/>
          <c:w val="0.89618182535901658"/>
          <c:h val="0.571727542867714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'Notation du prix'!$A$14</c:f>
              <c:strCache>
                <c:ptCount val="1"/>
                <c:pt idx="0">
                  <c:v>NOTE FINALE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2857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'Notation du prix'!$B$13:$P$13</c:f>
              <c:numCache>
                <c:formatCode>#,##0.00\ "CHF"</c:formatCode>
                <c:ptCount val="15"/>
              </c:numCache>
            </c:numRef>
          </c:xVal>
          <c:yVal>
            <c:numRef>
              <c:f>'Notation du prix'!$B$14:$P$14</c:f>
              <c:numCache>
                <c:formatCode>#,##0.00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7B-4C1D-AC3E-292124A62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363072"/>
        <c:axId val="227373824"/>
      </c:scatterChart>
      <c:valAx>
        <c:axId val="227363072"/>
        <c:scaling>
          <c:orientation val="minMax"/>
          <c:min val="25000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fr-CH"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rPr>
                  <a:t>MONTANT DE L'OFFRE TTC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fr-CH"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\ &quot;CHF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7373824"/>
        <c:crosses val="autoZero"/>
        <c:crossBetween val="midCat"/>
      </c:valAx>
      <c:valAx>
        <c:axId val="22737382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note attribuée</a:t>
                </a:r>
              </a:p>
            </c:rich>
          </c:tx>
          <c:layout>
            <c:manualLayout>
              <c:xMode val="edge"/>
              <c:yMode val="edge"/>
              <c:x val="1.5301208758990062E-2"/>
              <c:y val="0.22237035751844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7363072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15</xdr:row>
      <xdr:rowOff>34289</xdr:rowOff>
    </xdr:from>
    <xdr:to>
      <xdr:col>15</xdr:col>
      <xdr:colOff>1133929</xdr:colOff>
      <xdr:row>30</xdr:row>
      <xdr:rowOff>123824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showGridLines="0" showRuler="0" view="pageLayout" zoomScale="40" zoomScaleNormal="100" zoomScaleSheetLayoutView="100" zoomScalePageLayoutView="40" workbookViewId="0">
      <selection activeCell="J10" sqref="J10"/>
    </sheetView>
  </sheetViews>
  <sheetFormatPr baseColWidth="10" defaultRowHeight="15" x14ac:dyDescent="0.25"/>
  <cols>
    <col min="1" max="1" width="25.28515625" customWidth="1"/>
    <col min="2" max="16" width="17.28515625" customWidth="1"/>
  </cols>
  <sheetData>
    <row r="1" spans="1:18" ht="40.5" thickTop="1" thickBot="1" x14ac:dyDescent="0.3">
      <c r="A1" s="106" t="s">
        <v>30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8"/>
    </row>
    <row r="2" spans="1:18" ht="67.5" customHeight="1" thickTop="1" thickBot="1" x14ac:dyDescent="0.3"/>
    <row r="3" spans="1:18" ht="33" customHeight="1" thickBot="1" x14ac:dyDescent="0.3">
      <c r="A3" s="117" t="s">
        <v>25</v>
      </c>
      <c r="B3" s="118"/>
      <c r="C3" s="119"/>
      <c r="D3" s="120"/>
      <c r="E3" s="120"/>
      <c r="F3" s="120"/>
      <c r="G3" s="120"/>
      <c r="H3" s="121"/>
      <c r="I3" s="118" t="s">
        <v>19</v>
      </c>
      <c r="J3" s="118"/>
      <c r="K3" s="119"/>
      <c r="L3" s="120"/>
      <c r="M3" s="120"/>
      <c r="N3" s="120"/>
      <c r="O3" s="120"/>
      <c r="P3" s="121"/>
      <c r="Q3" s="9"/>
      <c r="R3" s="9"/>
    </row>
    <row r="4" spans="1:18" ht="10.15" customHeight="1" thickBot="1" x14ac:dyDescent="0.35">
      <c r="A4" s="78"/>
      <c r="B4" s="13"/>
      <c r="C4" s="50"/>
      <c r="D4" s="51"/>
      <c r="E4" s="51"/>
      <c r="F4" s="53"/>
      <c r="G4" s="54"/>
      <c r="H4" s="7"/>
      <c r="I4" s="7"/>
      <c r="J4" s="7"/>
      <c r="K4" s="7"/>
      <c r="L4" s="7"/>
      <c r="M4" s="7"/>
      <c r="N4" s="7"/>
      <c r="O4" s="55"/>
      <c r="P4" s="79"/>
      <c r="Q4" s="9"/>
      <c r="R4" s="9"/>
    </row>
    <row r="5" spans="1:18" ht="33" customHeight="1" thickBot="1" x14ac:dyDescent="0.3">
      <c r="A5" s="112" t="s">
        <v>21</v>
      </c>
      <c r="B5" s="113"/>
      <c r="C5" s="119"/>
      <c r="D5" s="120"/>
      <c r="E5" s="120"/>
      <c r="F5" s="120"/>
      <c r="G5" s="120"/>
      <c r="H5" s="121"/>
      <c r="I5" s="122" t="s">
        <v>20</v>
      </c>
      <c r="J5" s="122"/>
      <c r="K5" s="119"/>
      <c r="L5" s="120"/>
      <c r="M5" s="120"/>
      <c r="N5" s="120"/>
      <c r="O5" s="120"/>
      <c r="P5" s="121"/>
      <c r="Q5" s="9"/>
      <c r="R5" s="9"/>
    </row>
    <row r="6" spans="1:18" ht="10.15" customHeight="1" thickBot="1" x14ac:dyDescent="0.35">
      <c r="A6" s="78"/>
      <c r="B6" s="13"/>
      <c r="C6" s="50"/>
      <c r="D6" s="51"/>
      <c r="E6" s="51"/>
      <c r="F6" s="53"/>
      <c r="G6" s="54"/>
      <c r="H6" s="7"/>
      <c r="I6" s="7"/>
      <c r="J6" s="7"/>
      <c r="K6" s="7"/>
      <c r="L6" s="7"/>
      <c r="M6" s="7"/>
      <c r="N6" s="7"/>
      <c r="O6" s="55"/>
      <c r="P6" s="79"/>
      <c r="Q6" s="9"/>
      <c r="R6" s="9"/>
    </row>
    <row r="7" spans="1:18" ht="33" customHeight="1" thickBot="1" x14ac:dyDescent="0.3">
      <c r="A7" s="80" t="s">
        <v>18</v>
      </c>
      <c r="B7" s="119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1"/>
      <c r="Q7" s="9"/>
      <c r="R7" s="9"/>
    </row>
    <row r="8" spans="1:18" ht="74.25" customHeight="1" thickBot="1" x14ac:dyDescent="0.3">
      <c r="A8" s="8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2"/>
      <c r="O8" s="82"/>
      <c r="P8" s="83"/>
      <c r="Q8" s="1"/>
      <c r="R8" s="1"/>
    </row>
    <row r="9" spans="1:18" s="5" customFormat="1" ht="81.75" customHeight="1" thickTop="1" thickBot="1" x14ac:dyDescent="0.3">
      <c r="A9" s="114" t="s">
        <v>32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  <c r="Q9" s="9"/>
      <c r="R9" s="9"/>
    </row>
    <row r="10" spans="1:18" s="5" customFormat="1" ht="66" customHeight="1" thickTop="1" thickBot="1" x14ac:dyDescent="0.3">
      <c r="A10" s="84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5"/>
      <c r="Q10" s="9"/>
      <c r="R10" s="9"/>
    </row>
    <row r="11" spans="1:18" s="5" customFormat="1" ht="34.9" customHeight="1" thickBot="1" x14ac:dyDescent="0.3">
      <c r="A11" s="86"/>
      <c r="B11" s="109" t="s">
        <v>31</v>
      </c>
      <c r="C11" s="110"/>
      <c r="D11" s="110"/>
      <c r="E11" s="110"/>
      <c r="F11" s="111"/>
      <c r="G11" s="11"/>
      <c r="H11" s="11"/>
      <c r="I11" s="11"/>
      <c r="J11" s="76"/>
      <c r="K11" s="12"/>
      <c r="L11" s="12"/>
      <c r="M11" s="12"/>
      <c r="N11" s="12"/>
      <c r="O11" s="12"/>
      <c r="P11" s="87"/>
      <c r="Q11" s="9"/>
      <c r="R11" s="9"/>
    </row>
    <row r="12" spans="1:18" ht="45" customHeight="1" x14ac:dyDescent="0.25">
      <c r="A12" s="99" t="s">
        <v>24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"/>
      <c r="R12" s="1"/>
    </row>
    <row r="13" spans="1:18" ht="45" customHeight="1" x14ac:dyDescent="0.25">
      <c r="A13" s="101" t="s">
        <v>26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"/>
      <c r="R13" s="1"/>
    </row>
    <row r="14" spans="1:18" ht="45" customHeight="1" thickBot="1" x14ac:dyDescent="0.3">
      <c r="A14" s="103" t="s">
        <v>0</v>
      </c>
      <c r="B14" s="104" t="str">
        <f>IF(B13="","",IF((5-((B13-MIN($B$13:$P$13))/(AVERAGE($B$13:$P$13)-MIN($B$13:$P$13))))&lt;0,"0.00",5-((B13-MIN($B$13:$P$13))/(AVERAGE($B$13:$P$13)-MIN($B$13:$P$13)))))</f>
        <v/>
      </c>
      <c r="C14" s="104" t="str">
        <f t="shared" ref="C14:P14" si="0">IF(C13="","",IF((5-((C13-MIN($B$13:$P$13))/(AVERAGE($B$13:$P$13)-MIN($B$13:$P$13))))&lt;0,"0.00",5-((C13-MIN($B$13:$P$13))/(AVERAGE($B$13:$P$13)-MIN($B$13:$P$13)))))</f>
        <v/>
      </c>
      <c r="D14" s="104" t="str">
        <f t="shared" si="0"/>
        <v/>
      </c>
      <c r="E14" s="104" t="str">
        <f t="shared" si="0"/>
        <v/>
      </c>
      <c r="F14" s="104" t="str">
        <f t="shared" si="0"/>
        <v/>
      </c>
      <c r="G14" s="104"/>
      <c r="H14" s="104" t="str">
        <f t="shared" si="0"/>
        <v/>
      </c>
      <c r="I14" s="104" t="str">
        <f t="shared" si="0"/>
        <v/>
      </c>
      <c r="J14" s="104" t="str">
        <f t="shared" si="0"/>
        <v/>
      </c>
      <c r="K14" s="104" t="str">
        <f t="shared" si="0"/>
        <v/>
      </c>
      <c r="L14" s="104" t="str">
        <f t="shared" si="0"/>
        <v/>
      </c>
      <c r="M14" s="104" t="str">
        <f t="shared" si="0"/>
        <v/>
      </c>
      <c r="N14" s="104" t="str">
        <f t="shared" si="0"/>
        <v/>
      </c>
      <c r="O14" s="104" t="str">
        <f t="shared" si="0"/>
        <v/>
      </c>
      <c r="P14" s="104" t="str">
        <f t="shared" si="0"/>
        <v/>
      </c>
      <c r="Q14" s="1"/>
      <c r="R14" s="1"/>
    </row>
    <row r="15" spans="1:18" ht="34.9" customHeight="1" x14ac:dyDescent="0.25">
      <c r="A15" s="88"/>
      <c r="B15" s="89"/>
      <c r="C15" s="89"/>
      <c r="D15" s="89"/>
      <c r="E15" s="90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91"/>
    </row>
    <row r="16" spans="1:18" x14ac:dyDescent="0.25">
      <c r="A16" s="88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91"/>
    </row>
    <row r="17" spans="1:16" x14ac:dyDescent="0.25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91"/>
    </row>
    <row r="18" spans="1:16" x14ac:dyDescent="0.25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91"/>
    </row>
    <row r="19" spans="1:16" x14ac:dyDescent="0.25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91"/>
    </row>
    <row r="20" spans="1:16" x14ac:dyDescent="0.25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91"/>
    </row>
    <row r="21" spans="1:16" x14ac:dyDescent="0.2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91"/>
    </row>
    <row r="22" spans="1:16" x14ac:dyDescent="0.2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91"/>
    </row>
    <row r="23" spans="1:16" x14ac:dyDescent="0.25">
      <c r="A23" s="92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4"/>
    </row>
    <row r="24" spans="1:16" x14ac:dyDescent="0.25">
      <c r="A24" s="92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4"/>
    </row>
    <row r="25" spans="1:16" x14ac:dyDescent="0.25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4"/>
    </row>
    <row r="26" spans="1:16" x14ac:dyDescent="0.25">
      <c r="A26" s="92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4"/>
    </row>
    <row r="27" spans="1:16" x14ac:dyDescent="0.25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4"/>
    </row>
    <row r="28" spans="1:16" x14ac:dyDescent="0.2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4"/>
    </row>
    <row r="29" spans="1:16" x14ac:dyDescent="0.25">
      <c r="A29" s="92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4"/>
    </row>
    <row r="30" spans="1:16" x14ac:dyDescent="0.25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4"/>
    </row>
    <row r="31" spans="1:16" ht="34.9" customHeight="1" x14ac:dyDescent="0.25">
      <c r="A31" s="95"/>
      <c r="B31" s="96"/>
      <c r="C31" s="105"/>
      <c r="D31" s="96"/>
      <c r="E31" s="96"/>
      <c r="F31" s="96"/>
      <c r="G31" s="96"/>
      <c r="H31" s="96"/>
      <c r="I31" s="96"/>
      <c r="J31" s="96"/>
      <c r="K31" s="97"/>
      <c r="L31" s="96"/>
      <c r="M31" s="96"/>
      <c r="N31" s="96"/>
      <c r="O31" s="96"/>
      <c r="P31" s="98"/>
    </row>
  </sheetData>
  <mergeCells count="12">
    <mergeCell ref="A1:P1"/>
    <mergeCell ref="B11:F11"/>
    <mergeCell ref="A5:B5"/>
    <mergeCell ref="A9:P9"/>
    <mergeCell ref="A3:B3"/>
    <mergeCell ref="B7:P7"/>
    <mergeCell ref="K5:P5"/>
    <mergeCell ref="K3:P3"/>
    <mergeCell ref="I3:J3"/>
    <mergeCell ref="C5:H5"/>
    <mergeCell ref="C3:H3"/>
    <mergeCell ref="I5:J5"/>
  </mergeCells>
  <printOptions horizontalCentered="1"/>
  <pageMargins left="0.43307086614173229" right="0.43307086614173229" top="1.4566929133858268" bottom="0.74803149606299213" header="0.31496062992125984" footer="0.31496062992125984"/>
  <pageSetup paperSize="9" scale="48" orientation="landscape" r:id="rId1"/>
  <headerFooter>
    <oddHeader>&amp;C&amp;"-,Gras"&amp;26NOTATION DU PRIX
en application de la méthode de notation T&amp;Ymoyenne &amp;"-,Normal"&amp;Y(cf. annexe T2)&amp;R&amp;24ANNEXE&amp;"-,Gras" V&amp;Ymoyenne</oddHeader>
    <oddFooter>&amp;L&amp;"-,Gras"&amp;18CROMP - Guide romand pour les marchés publics&amp;R&amp;"-,Gras"&amp;18Version du 1&amp;Xer&amp;X mars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5"/>
  <sheetViews>
    <sheetView tabSelected="1" view="pageLayout" topLeftCell="A7" zoomScale="70" zoomScaleNormal="100" zoomScalePageLayoutView="70" workbookViewId="0">
      <selection activeCell="AB26" sqref="AB26"/>
    </sheetView>
  </sheetViews>
  <sheetFormatPr baseColWidth="10" defaultRowHeight="15" x14ac:dyDescent="0.25"/>
  <cols>
    <col min="1" max="1" width="5.7109375" customWidth="1"/>
    <col min="2" max="2" width="40.7109375" customWidth="1"/>
    <col min="3" max="3" width="25.7109375" customWidth="1"/>
    <col min="4" max="4" width="1.7109375" customWidth="1"/>
    <col min="5" max="6" width="8.7109375" customWidth="1"/>
    <col min="7" max="7" width="9.7109375" customWidth="1"/>
    <col min="8" max="8" width="1.7109375" customWidth="1"/>
    <col min="9" max="10" width="8.7109375" customWidth="1"/>
    <col min="11" max="11" width="9.7109375" customWidth="1"/>
    <col min="12" max="12" width="1.7109375" customWidth="1"/>
    <col min="13" max="14" width="8.7109375" customWidth="1"/>
    <col min="15" max="15" width="9.7109375" customWidth="1"/>
    <col min="16" max="16" width="1.7109375" customWidth="1"/>
    <col min="17" max="18" width="8.7109375" customWidth="1"/>
    <col min="19" max="19" width="9.7109375" customWidth="1"/>
    <col min="20" max="20" width="1.7109375" customWidth="1"/>
    <col min="21" max="22" width="8.7109375" customWidth="1"/>
    <col min="23" max="23" width="9.7109375" customWidth="1"/>
    <col min="24" max="24" width="1.7109375" customWidth="1"/>
    <col min="25" max="25" width="12.7109375" customWidth="1"/>
    <col min="26" max="26" width="1.7109375" customWidth="1"/>
    <col min="27" max="27" width="12.7109375" customWidth="1"/>
  </cols>
  <sheetData>
    <row r="1" spans="1:38" s="2" customFormat="1" ht="33" customHeight="1" thickBot="1" x14ac:dyDescent="0.3">
      <c r="A1" s="126" t="s">
        <v>25</v>
      </c>
      <c r="B1" s="126"/>
      <c r="C1" s="123" t="str">
        <f>IF('Notation du prix'!C3="","",'Notation du prix'!C3)</f>
        <v/>
      </c>
      <c r="D1" s="124"/>
      <c r="E1" s="124"/>
      <c r="F1" s="124"/>
      <c r="G1" s="124"/>
      <c r="H1" s="124"/>
      <c r="I1" s="124"/>
      <c r="J1" s="124"/>
      <c r="K1" s="125"/>
      <c r="L1" s="62"/>
      <c r="M1" s="126" t="s">
        <v>19</v>
      </c>
      <c r="N1" s="126"/>
      <c r="O1" s="126"/>
      <c r="P1" s="127"/>
      <c r="Q1" s="123" t="str">
        <f>IF('Notation du prix'!K3="","",'Notation du prix'!K3)</f>
        <v/>
      </c>
      <c r="R1" s="124"/>
      <c r="S1" s="124"/>
      <c r="T1" s="124"/>
      <c r="U1" s="124"/>
      <c r="V1" s="124"/>
      <c r="W1" s="124"/>
      <c r="X1" s="124"/>
      <c r="Y1" s="124"/>
      <c r="Z1" s="124"/>
      <c r="AA1" s="125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2" customFormat="1" ht="9.9499999999999993" customHeight="1" thickBot="1" x14ac:dyDescent="0.35">
      <c r="A2" s="60"/>
      <c r="B2" s="61"/>
      <c r="C2" s="56"/>
      <c r="D2" s="56"/>
      <c r="E2" s="56"/>
      <c r="F2" s="56"/>
      <c r="G2" s="57"/>
      <c r="H2" s="56"/>
      <c r="I2" s="58"/>
      <c r="J2" s="8"/>
      <c r="K2" s="8"/>
      <c r="L2" s="8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2" customFormat="1" ht="33" customHeight="1" thickBot="1" x14ac:dyDescent="0.3">
      <c r="A3" s="128" t="s">
        <v>21</v>
      </c>
      <c r="B3" s="128"/>
      <c r="C3" s="123" t="str">
        <f>IF('Notation du prix'!C5="","",'Notation du prix'!C5)</f>
        <v/>
      </c>
      <c r="D3" s="124"/>
      <c r="E3" s="124"/>
      <c r="F3" s="124"/>
      <c r="G3" s="124"/>
      <c r="H3" s="124"/>
      <c r="I3" s="124"/>
      <c r="J3" s="124"/>
      <c r="K3" s="125"/>
      <c r="L3" s="62"/>
      <c r="M3" s="126" t="s">
        <v>20</v>
      </c>
      <c r="N3" s="126"/>
      <c r="O3" s="126"/>
      <c r="P3" s="127"/>
      <c r="Q3" s="123" t="str">
        <f>IF('Notation du prix'!K5="","",'Notation du prix'!K5)</f>
        <v/>
      </c>
      <c r="R3" s="124"/>
      <c r="S3" s="124"/>
      <c r="T3" s="124"/>
      <c r="U3" s="124"/>
      <c r="V3" s="124"/>
      <c r="W3" s="124"/>
      <c r="X3" s="124"/>
      <c r="Y3" s="124"/>
      <c r="Z3" s="124"/>
      <c r="AA3" s="125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2" customFormat="1" ht="9.9499999999999993" customHeight="1" thickBot="1" x14ac:dyDescent="0.35">
      <c r="A4" s="60"/>
      <c r="B4" s="61"/>
      <c r="C4" s="56"/>
      <c r="D4" s="56"/>
      <c r="E4" s="56"/>
      <c r="F4" s="56"/>
      <c r="G4" s="57"/>
      <c r="H4" s="56"/>
      <c r="I4" s="58"/>
      <c r="J4" s="59"/>
      <c r="K4" s="59"/>
      <c r="L4" s="59"/>
      <c r="M4" s="10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8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2" customFormat="1" ht="33" customHeight="1" thickBot="1" x14ac:dyDescent="0.3">
      <c r="A5" s="126" t="s">
        <v>18</v>
      </c>
      <c r="B5" s="127"/>
      <c r="C5" s="123" t="str">
        <f>IF('Notation du prix'!B7="","",'Notation du prix'!B7)</f>
        <v/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5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s="2" customFormat="1" ht="34.9" customHeight="1" thickBot="1" x14ac:dyDescent="0.35">
      <c r="A6" s="49"/>
      <c r="B6" s="49"/>
      <c r="C6" s="49"/>
      <c r="D6" s="49"/>
      <c r="E6" s="49"/>
      <c r="F6" s="49"/>
      <c r="G6" s="49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38" s="14" customFormat="1" ht="25.15" customHeight="1" thickBot="1" x14ac:dyDescent="0.3">
      <c r="A7" s="129" t="s">
        <v>13</v>
      </c>
      <c r="B7" s="131"/>
      <c r="C7" s="131"/>
      <c r="D7" s="131"/>
      <c r="E7" s="131"/>
      <c r="F7" s="131"/>
      <c r="G7" s="130"/>
      <c r="H7" s="52"/>
      <c r="I7" s="129" t="s">
        <v>14</v>
      </c>
      <c r="J7" s="130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38" s="41" customFormat="1" ht="4.9000000000000004" customHeight="1" thickBot="1" x14ac:dyDescent="0.3">
      <c r="A8" s="38"/>
      <c r="B8" s="38"/>
      <c r="C8" s="38"/>
      <c r="D8" s="38"/>
      <c r="E8" s="38"/>
      <c r="F8" s="38"/>
      <c r="G8" s="38"/>
      <c r="H8" s="39"/>
      <c r="I8" s="38"/>
      <c r="J8" s="38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</row>
    <row r="9" spans="1:38" s="2" customFormat="1" ht="19.899999999999999" customHeight="1" thickTop="1" thickBot="1" x14ac:dyDescent="0.3">
      <c r="A9" s="63">
        <v>1</v>
      </c>
      <c r="B9" s="144" t="s">
        <v>22</v>
      </c>
      <c r="C9" s="144"/>
      <c r="D9" s="144"/>
      <c r="E9" s="144"/>
      <c r="F9" s="144"/>
      <c r="G9" s="144"/>
      <c r="H9" s="31"/>
      <c r="I9" s="68"/>
      <c r="J9" s="32" t="s">
        <v>1</v>
      </c>
      <c r="K9" s="6"/>
      <c r="L9" s="6"/>
      <c r="M9" s="135" t="s">
        <v>16</v>
      </c>
      <c r="N9" s="135"/>
      <c r="O9" s="135"/>
      <c r="P9" s="33"/>
      <c r="Q9" s="137"/>
      <c r="R9" s="138"/>
      <c r="S9" s="139"/>
      <c r="T9" s="6"/>
      <c r="U9" s="135" t="s">
        <v>23</v>
      </c>
      <c r="V9" s="135"/>
      <c r="W9" s="135"/>
      <c r="X9" s="33"/>
      <c r="Y9" s="137"/>
      <c r="Z9" s="138"/>
      <c r="AA9" s="139"/>
    </row>
    <row r="10" spans="1:38" s="2" customFormat="1" ht="19.899999999999999" customHeight="1" thickTop="1" x14ac:dyDescent="0.25">
      <c r="A10" s="63">
        <v>2</v>
      </c>
      <c r="B10" s="136"/>
      <c r="C10" s="136"/>
      <c r="D10" s="136"/>
      <c r="E10" s="136"/>
      <c r="F10" s="136"/>
      <c r="G10" s="136"/>
      <c r="H10" s="31"/>
      <c r="I10" s="68"/>
      <c r="J10" s="32" t="s">
        <v>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38" s="2" customFormat="1" ht="19.899999999999999" customHeight="1" thickBot="1" x14ac:dyDescent="0.3">
      <c r="A11" s="63">
        <v>3</v>
      </c>
      <c r="B11" s="136"/>
      <c r="C11" s="136"/>
      <c r="D11" s="136"/>
      <c r="E11" s="136"/>
      <c r="F11" s="136"/>
      <c r="G11" s="136"/>
      <c r="H11" s="31"/>
      <c r="I11" s="68"/>
      <c r="J11" s="32" t="s">
        <v>1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38" s="2" customFormat="1" ht="19.899999999999999" customHeight="1" thickTop="1" thickBot="1" x14ac:dyDescent="0.3">
      <c r="A12" s="63">
        <v>4</v>
      </c>
      <c r="B12" s="136"/>
      <c r="C12" s="136"/>
      <c r="D12" s="136"/>
      <c r="E12" s="136"/>
      <c r="F12" s="136"/>
      <c r="G12" s="136"/>
      <c r="H12" s="31"/>
      <c r="I12" s="68"/>
      <c r="J12" s="32" t="s">
        <v>1</v>
      </c>
      <c r="K12" s="6"/>
      <c r="L12" s="6"/>
      <c r="M12" s="135" t="s">
        <v>15</v>
      </c>
      <c r="N12" s="135"/>
      <c r="O12" s="135"/>
      <c r="P12" s="34"/>
      <c r="Q12" s="137"/>
      <c r="R12" s="138"/>
      <c r="S12" s="139"/>
      <c r="T12" s="6"/>
      <c r="U12" s="135" t="s">
        <v>17</v>
      </c>
      <c r="V12" s="135"/>
      <c r="W12" s="135"/>
      <c r="X12" s="33"/>
      <c r="Y12" s="137"/>
      <c r="Z12" s="138"/>
      <c r="AA12" s="139"/>
    </row>
    <row r="13" spans="1:38" s="2" customFormat="1" ht="19.899999999999999" customHeight="1" thickTop="1" x14ac:dyDescent="0.25">
      <c r="A13" s="63">
        <v>5</v>
      </c>
      <c r="B13" s="143"/>
      <c r="C13" s="143"/>
      <c r="D13" s="143"/>
      <c r="E13" s="143"/>
      <c r="F13" s="143"/>
      <c r="G13" s="143"/>
      <c r="H13" s="31"/>
      <c r="I13" s="68"/>
      <c r="J13" s="32" t="s">
        <v>1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38" s="47" customFormat="1" ht="4.9000000000000004" customHeight="1" thickBot="1" x14ac:dyDescent="0.35">
      <c r="A14" s="42"/>
      <c r="B14" s="43"/>
      <c r="C14" s="43"/>
      <c r="D14" s="43"/>
      <c r="E14" s="43"/>
      <c r="F14" s="43"/>
      <c r="G14" s="43"/>
      <c r="H14" s="31"/>
      <c r="I14" s="44"/>
      <c r="J14" s="45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</row>
    <row r="15" spans="1:38" s="2" customFormat="1" ht="25.15" customHeight="1" thickBot="1" x14ac:dyDescent="0.3">
      <c r="A15" s="134" t="s">
        <v>2</v>
      </c>
      <c r="B15" s="134"/>
      <c r="C15" s="134"/>
      <c r="D15" s="134"/>
      <c r="E15" s="134"/>
      <c r="F15" s="134"/>
      <c r="G15" s="134"/>
      <c r="H15" s="48"/>
      <c r="I15" s="132" t="str">
        <f>IF(I9="","",IF(SUM(I9:I13)=100,SUM(I9:I13)/100,"FAUX"))</f>
        <v/>
      </c>
      <c r="J15" s="133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38" s="2" customFormat="1" ht="34.9" customHeight="1" thickBot="1" x14ac:dyDescent="0.3">
      <c r="A16" s="6"/>
      <c r="B16" s="35"/>
      <c r="C16" s="35"/>
      <c r="D16" s="35"/>
      <c r="E16" s="35"/>
      <c r="F16" s="35"/>
      <c r="G16" s="35"/>
      <c r="H16" s="35"/>
      <c r="I16" s="36"/>
      <c r="J16" s="36"/>
      <c r="K16" s="3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15" customFormat="1" ht="25.15" customHeight="1" thickBot="1" x14ac:dyDescent="0.3">
      <c r="A17" s="19"/>
      <c r="B17" s="19"/>
      <c r="C17" s="19"/>
      <c r="D17" s="19"/>
      <c r="E17" s="140" t="s">
        <v>8</v>
      </c>
      <c r="F17" s="141"/>
      <c r="G17" s="142"/>
      <c r="H17" s="67"/>
      <c r="I17" s="140" t="s">
        <v>9</v>
      </c>
      <c r="J17" s="141"/>
      <c r="K17" s="142"/>
      <c r="L17" s="67"/>
      <c r="M17" s="140" t="s">
        <v>10</v>
      </c>
      <c r="N17" s="141"/>
      <c r="O17" s="142"/>
      <c r="P17" s="67"/>
      <c r="Q17" s="140" t="s">
        <v>11</v>
      </c>
      <c r="R17" s="141"/>
      <c r="S17" s="142"/>
      <c r="T17" s="67"/>
      <c r="U17" s="140" t="s">
        <v>12</v>
      </c>
      <c r="V17" s="141"/>
      <c r="W17" s="142"/>
      <c r="X17" s="19"/>
      <c r="Y17" s="19"/>
      <c r="Z17" s="19"/>
      <c r="AA17" s="19"/>
    </row>
    <row r="18" spans="1:27" s="2" customFormat="1" ht="130.15" customHeight="1" thickBot="1" x14ac:dyDescent="0.3">
      <c r="A18" s="64" t="s">
        <v>27</v>
      </c>
      <c r="B18" s="65" t="s">
        <v>28</v>
      </c>
      <c r="C18" s="66" t="s">
        <v>29</v>
      </c>
      <c r="D18" s="16"/>
      <c r="E18" s="23" t="s">
        <v>3</v>
      </c>
      <c r="F18" s="24" t="s">
        <v>4</v>
      </c>
      <c r="G18" s="25" t="s">
        <v>5</v>
      </c>
      <c r="H18" s="17"/>
      <c r="I18" s="23" t="s">
        <v>3</v>
      </c>
      <c r="J18" s="24" t="s">
        <v>4</v>
      </c>
      <c r="K18" s="25" t="s">
        <v>5</v>
      </c>
      <c r="L18" s="17"/>
      <c r="M18" s="23" t="s">
        <v>3</v>
      </c>
      <c r="N18" s="24" t="s">
        <v>4</v>
      </c>
      <c r="O18" s="25" t="s">
        <v>5</v>
      </c>
      <c r="P18" s="6"/>
      <c r="Q18" s="23" t="s">
        <v>3</v>
      </c>
      <c r="R18" s="24" t="s">
        <v>4</v>
      </c>
      <c r="S18" s="25" t="s">
        <v>5</v>
      </c>
      <c r="T18" s="6"/>
      <c r="U18" s="23" t="s">
        <v>3</v>
      </c>
      <c r="V18" s="24" t="s">
        <v>4</v>
      </c>
      <c r="W18" s="25" t="s">
        <v>5</v>
      </c>
      <c r="X18" s="6"/>
      <c r="Y18" s="26" t="s">
        <v>6</v>
      </c>
      <c r="Z18" s="6"/>
      <c r="AA18" s="27" t="s">
        <v>7</v>
      </c>
    </row>
    <row r="19" spans="1:27" s="2" customFormat="1" ht="4.9000000000000004" customHeight="1" thickBot="1" x14ac:dyDescent="0.3">
      <c r="A19" s="18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2" customFormat="1" ht="19.899999999999999" customHeight="1" x14ac:dyDescent="0.25">
      <c r="A20" s="63">
        <v>1</v>
      </c>
      <c r="B20" s="28" t="str">
        <f>IF('Notation du prix'!B12="","",'Notation du prix'!B12)</f>
        <v/>
      </c>
      <c r="C20" s="75" t="str">
        <f>IF('Notation du prix'!B13="","",'Notation du prix'!B13)</f>
        <v/>
      </c>
      <c r="D20" s="19"/>
      <c r="E20" s="20" t="str">
        <f>IF('Notation du prix'!B14="","",'Notation du prix'!B14)</f>
        <v/>
      </c>
      <c r="F20" s="21" t="str">
        <f>IF($I$9="","",$I$9)</f>
        <v/>
      </c>
      <c r="G20" s="29" t="str">
        <f>IF($E20="","",($E20*$F20))</f>
        <v/>
      </c>
      <c r="H20" s="22"/>
      <c r="I20" s="30"/>
      <c r="J20" s="21" t="str">
        <f>IF($I$10="","",$I$10)</f>
        <v/>
      </c>
      <c r="K20" s="29" t="str">
        <f>IF($I20="","",($I20*$J20))</f>
        <v/>
      </c>
      <c r="L20" s="22"/>
      <c r="M20" s="30"/>
      <c r="N20" s="21" t="str">
        <f>IF($I$11="","",$I$11)</f>
        <v/>
      </c>
      <c r="O20" s="29" t="str">
        <f>IF($M20="","",($M20*$N20))</f>
        <v/>
      </c>
      <c r="P20" s="22"/>
      <c r="Q20" s="30"/>
      <c r="R20" s="21" t="str">
        <f>IF($I$12="","",$I$12)</f>
        <v/>
      </c>
      <c r="S20" s="29" t="str">
        <f>IF($Q20="","",($Q20*$R20))</f>
        <v/>
      </c>
      <c r="T20" s="22"/>
      <c r="U20" s="30"/>
      <c r="V20" s="21" t="str">
        <f>IF($I$13="","",$I$13)</f>
        <v/>
      </c>
      <c r="W20" s="29" t="str">
        <f>IF($U20="","",($U20*$V20))</f>
        <v/>
      </c>
      <c r="X20" s="19"/>
      <c r="Y20" s="69" t="str">
        <f t="shared" ref="Y20:Y34" si="0">IF($G20="","",SUM($W20,$S20,$O20,$K20,$G20))</f>
        <v/>
      </c>
      <c r="Z20" s="19"/>
      <c r="AA20" s="70" t="str">
        <f>IF(Y20="","",RANK(Y20,$Y$20:$Y$34))</f>
        <v/>
      </c>
    </row>
    <row r="21" spans="1:27" s="2" customFormat="1" ht="19.899999999999999" customHeight="1" x14ac:dyDescent="0.25">
      <c r="A21" s="63">
        <v>2</v>
      </c>
      <c r="B21" s="28" t="str">
        <f>IF('Notation du prix'!C12="","",'Notation du prix'!C12)</f>
        <v/>
      </c>
      <c r="C21" s="75" t="str">
        <f>IF('Notation du prix'!C13="","",'Notation du prix'!C13)</f>
        <v/>
      </c>
      <c r="D21" s="19"/>
      <c r="E21" s="20" t="str">
        <f>IF('Notation du prix'!C14="","",'Notation du prix'!C14)</f>
        <v/>
      </c>
      <c r="F21" s="21" t="str">
        <f t="shared" ref="F21:F34" si="1">IF($I$9="","",$I$9)</f>
        <v/>
      </c>
      <c r="G21" s="29" t="str">
        <f t="shared" ref="G21:G34" si="2">IF($E21="","",($E21*$F21))</f>
        <v/>
      </c>
      <c r="H21" s="22"/>
      <c r="I21" s="30"/>
      <c r="J21" s="21" t="str">
        <f t="shared" ref="J21:J34" si="3">IF($I$10="","",$I$10)</f>
        <v/>
      </c>
      <c r="K21" s="29" t="str">
        <f t="shared" ref="K21:K34" si="4">IF($I21="","",($I21*$J21))</f>
        <v/>
      </c>
      <c r="L21" s="22"/>
      <c r="M21" s="30"/>
      <c r="N21" s="21" t="str">
        <f t="shared" ref="N21:N34" si="5">IF($I$11="","",$I$11)</f>
        <v/>
      </c>
      <c r="O21" s="29" t="str">
        <f t="shared" ref="O21:O34" si="6">IF($M21="","",($M21*$N21))</f>
        <v/>
      </c>
      <c r="P21" s="22"/>
      <c r="Q21" s="30"/>
      <c r="R21" s="21" t="str">
        <f t="shared" ref="R21:R34" si="7">IF($I$12="","",$I$12)</f>
        <v/>
      </c>
      <c r="S21" s="29" t="str">
        <f t="shared" ref="S21:S34" si="8">IF($Q21="","",($Q21*$R21))</f>
        <v/>
      </c>
      <c r="T21" s="22"/>
      <c r="U21" s="30"/>
      <c r="V21" s="21" t="str">
        <f t="shared" ref="V21:V34" si="9">IF($I$13="","",$I$13)</f>
        <v/>
      </c>
      <c r="W21" s="29" t="str">
        <f t="shared" ref="W21:W32" si="10">IF($U21="","",($U21*$V21))</f>
        <v/>
      </c>
      <c r="X21" s="19"/>
      <c r="Y21" s="71" t="str">
        <f>IF($G21="","",SUM($W21,$S21,$O21,$K21,$G21))</f>
        <v/>
      </c>
      <c r="Z21" s="19"/>
      <c r="AA21" s="72" t="str">
        <f t="shared" ref="AA21:AA34" si="11">IF(Y21="","",RANK(Y21,$Y$20:$Y$34))</f>
        <v/>
      </c>
    </row>
    <row r="22" spans="1:27" s="2" customFormat="1" ht="19.899999999999999" customHeight="1" x14ac:dyDescent="0.25">
      <c r="A22" s="63">
        <v>3</v>
      </c>
      <c r="B22" s="28" t="str">
        <f>IF('Notation du prix'!D12="","",'Notation du prix'!D12)</f>
        <v/>
      </c>
      <c r="C22" s="75" t="str">
        <f>IF('Notation du prix'!D13="","",'Notation du prix'!D13)</f>
        <v/>
      </c>
      <c r="D22" s="19"/>
      <c r="E22" s="20" t="str">
        <f>IF('Notation du prix'!D14="","",'Notation du prix'!D14)</f>
        <v/>
      </c>
      <c r="F22" s="21" t="str">
        <f t="shared" si="1"/>
        <v/>
      </c>
      <c r="G22" s="29" t="str">
        <f t="shared" si="2"/>
        <v/>
      </c>
      <c r="H22" s="22"/>
      <c r="I22" s="30"/>
      <c r="J22" s="21" t="str">
        <f t="shared" si="3"/>
        <v/>
      </c>
      <c r="K22" s="29" t="str">
        <f t="shared" si="4"/>
        <v/>
      </c>
      <c r="L22" s="22"/>
      <c r="M22" s="30"/>
      <c r="N22" s="21" t="str">
        <f t="shared" si="5"/>
        <v/>
      </c>
      <c r="O22" s="29" t="str">
        <f t="shared" si="6"/>
        <v/>
      </c>
      <c r="P22" s="22"/>
      <c r="Q22" s="30"/>
      <c r="R22" s="21" t="str">
        <f t="shared" si="7"/>
        <v/>
      </c>
      <c r="S22" s="29" t="str">
        <f t="shared" si="8"/>
        <v/>
      </c>
      <c r="T22" s="22"/>
      <c r="U22" s="30"/>
      <c r="V22" s="21" t="str">
        <f t="shared" si="9"/>
        <v/>
      </c>
      <c r="W22" s="29" t="str">
        <f t="shared" si="10"/>
        <v/>
      </c>
      <c r="X22" s="19"/>
      <c r="Y22" s="71" t="str">
        <f t="shared" si="0"/>
        <v/>
      </c>
      <c r="Z22" s="19"/>
      <c r="AA22" s="72" t="str">
        <f t="shared" si="11"/>
        <v/>
      </c>
    </row>
    <row r="23" spans="1:27" s="2" customFormat="1" ht="19.899999999999999" customHeight="1" x14ac:dyDescent="0.25">
      <c r="A23" s="63">
        <v>4</v>
      </c>
      <c r="B23" s="28" t="str">
        <f>IF('Notation du prix'!E12="","",'Notation du prix'!E12)</f>
        <v/>
      </c>
      <c r="C23" s="75" t="str">
        <f>IF('Notation du prix'!E13="","",'Notation du prix'!E13)</f>
        <v/>
      </c>
      <c r="D23" s="19"/>
      <c r="E23" s="20" t="str">
        <f>IF('Notation du prix'!E14="","",'Notation du prix'!E14)</f>
        <v/>
      </c>
      <c r="F23" s="21" t="str">
        <f t="shared" si="1"/>
        <v/>
      </c>
      <c r="G23" s="29" t="str">
        <f t="shared" si="2"/>
        <v/>
      </c>
      <c r="H23" s="22"/>
      <c r="I23" s="30"/>
      <c r="J23" s="21" t="str">
        <f t="shared" si="3"/>
        <v/>
      </c>
      <c r="K23" s="29" t="str">
        <f t="shared" si="4"/>
        <v/>
      </c>
      <c r="L23" s="22"/>
      <c r="M23" s="30"/>
      <c r="N23" s="21" t="str">
        <f t="shared" si="5"/>
        <v/>
      </c>
      <c r="O23" s="29" t="str">
        <f t="shared" si="6"/>
        <v/>
      </c>
      <c r="P23" s="22"/>
      <c r="Q23" s="30"/>
      <c r="R23" s="21" t="str">
        <f t="shared" si="7"/>
        <v/>
      </c>
      <c r="S23" s="29" t="str">
        <f t="shared" si="8"/>
        <v/>
      </c>
      <c r="T23" s="22"/>
      <c r="U23" s="30"/>
      <c r="V23" s="21" t="str">
        <f t="shared" si="9"/>
        <v/>
      </c>
      <c r="W23" s="29" t="str">
        <f t="shared" si="10"/>
        <v/>
      </c>
      <c r="X23" s="19"/>
      <c r="Y23" s="71" t="str">
        <f t="shared" si="0"/>
        <v/>
      </c>
      <c r="Z23" s="19"/>
      <c r="AA23" s="72" t="str">
        <f>IF(Y23="","",RANK(Y23,$Y$20:$Y$34))</f>
        <v/>
      </c>
    </row>
    <row r="24" spans="1:27" s="2" customFormat="1" ht="19.899999999999999" customHeight="1" x14ac:dyDescent="0.25">
      <c r="A24" s="63">
        <v>5</v>
      </c>
      <c r="B24" s="28" t="str">
        <f>IF('Notation du prix'!F12="","",'Notation du prix'!F12)</f>
        <v/>
      </c>
      <c r="C24" s="75" t="str">
        <f>IF('Notation du prix'!F13="","",'Notation du prix'!F13)</f>
        <v/>
      </c>
      <c r="D24" s="19"/>
      <c r="E24" s="20" t="str">
        <f>IF('Notation du prix'!F14="","",'Notation du prix'!F14)</f>
        <v/>
      </c>
      <c r="F24" s="21" t="str">
        <f t="shared" si="1"/>
        <v/>
      </c>
      <c r="G24" s="29" t="str">
        <f t="shared" si="2"/>
        <v/>
      </c>
      <c r="H24" s="22"/>
      <c r="I24" s="30"/>
      <c r="J24" s="21" t="str">
        <f t="shared" si="3"/>
        <v/>
      </c>
      <c r="K24" s="29" t="str">
        <f t="shared" si="4"/>
        <v/>
      </c>
      <c r="L24" s="22"/>
      <c r="M24" s="30"/>
      <c r="N24" s="21" t="str">
        <f t="shared" si="5"/>
        <v/>
      </c>
      <c r="O24" s="29" t="str">
        <f t="shared" si="6"/>
        <v/>
      </c>
      <c r="P24" s="22"/>
      <c r="Q24" s="30"/>
      <c r="R24" s="21" t="str">
        <f t="shared" si="7"/>
        <v/>
      </c>
      <c r="S24" s="29" t="str">
        <f t="shared" si="8"/>
        <v/>
      </c>
      <c r="T24" s="22"/>
      <c r="U24" s="30"/>
      <c r="V24" s="21" t="str">
        <f t="shared" si="9"/>
        <v/>
      </c>
      <c r="W24" s="29" t="str">
        <f t="shared" si="10"/>
        <v/>
      </c>
      <c r="X24" s="19"/>
      <c r="Y24" s="71" t="str">
        <f t="shared" si="0"/>
        <v/>
      </c>
      <c r="Z24" s="19"/>
      <c r="AA24" s="72" t="str">
        <f t="shared" si="11"/>
        <v/>
      </c>
    </row>
    <row r="25" spans="1:27" s="2" customFormat="1" ht="19.899999999999999" customHeight="1" x14ac:dyDescent="0.25">
      <c r="A25" s="63">
        <v>6</v>
      </c>
      <c r="B25" s="28" t="str">
        <f>IF('Notation du prix'!G12="","",'Notation du prix'!G12)</f>
        <v/>
      </c>
      <c r="C25" s="75" t="str">
        <f>IF('Notation du prix'!G13="","",'Notation du prix'!G13)</f>
        <v/>
      </c>
      <c r="D25" s="19"/>
      <c r="E25" s="20" t="str">
        <f>IF('Notation du prix'!G14="","",'Notation du prix'!G14)</f>
        <v/>
      </c>
      <c r="F25" s="21" t="str">
        <f t="shared" si="1"/>
        <v/>
      </c>
      <c r="G25" s="29" t="str">
        <f t="shared" si="2"/>
        <v/>
      </c>
      <c r="H25" s="22"/>
      <c r="I25" s="30"/>
      <c r="J25" s="21" t="str">
        <f t="shared" si="3"/>
        <v/>
      </c>
      <c r="K25" s="29" t="str">
        <f t="shared" si="4"/>
        <v/>
      </c>
      <c r="L25" s="22"/>
      <c r="M25" s="30"/>
      <c r="N25" s="21" t="str">
        <f t="shared" si="5"/>
        <v/>
      </c>
      <c r="O25" s="29" t="str">
        <f t="shared" si="6"/>
        <v/>
      </c>
      <c r="P25" s="22"/>
      <c r="Q25" s="30"/>
      <c r="R25" s="21" t="str">
        <f t="shared" si="7"/>
        <v/>
      </c>
      <c r="S25" s="29" t="str">
        <f t="shared" si="8"/>
        <v/>
      </c>
      <c r="T25" s="22"/>
      <c r="U25" s="30"/>
      <c r="V25" s="21" t="str">
        <f t="shared" si="9"/>
        <v/>
      </c>
      <c r="W25" s="29" t="str">
        <f t="shared" si="10"/>
        <v/>
      </c>
      <c r="X25" s="19"/>
      <c r="Y25" s="71" t="str">
        <f>IF($G25="","",SUM($W25,$S25,$O25,$K25,$G25))</f>
        <v/>
      </c>
      <c r="Z25" s="19"/>
      <c r="AA25" s="72" t="str">
        <f t="shared" si="11"/>
        <v/>
      </c>
    </row>
    <row r="26" spans="1:27" s="2" customFormat="1" ht="19.899999999999999" customHeight="1" x14ac:dyDescent="0.25">
      <c r="A26" s="63">
        <v>7</v>
      </c>
      <c r="B26" s="28" t="str">
        <f>IF('Notation du prix'!H12="","",'Notation du prix'!H12)</f>
        <v/>
      </c>
      <c r="C26" s="75" t="str">
        <f>IF('Notation du prix'!H13="","",'Notation du prix'!H13)</f>
        <v/>
      </c>
      <c r="D26" s="19"/>
      <c r="E26" s="20" t="str">
        <f>IF('Notation du prix'!H14="","",'Notation du prix'!H14)</f>
        <v/>
      </c>
      <c r="F26" s="21" t="str">
        <f t="shared" si="1"/>
        <v/>
      </c>
      <c r="G26" s="29" t="str">
        <f t="shared" si="2"/>
        <v/>
      </c>
      <c r="H26" s="22"/>
      <c r="I26" s="30"/>
      <c r="J26" s="21" t="str">
        <f t="shared" si="3"/>
        <v/>
      </c>
      <c r="K26" s="29" t="str">
        <f t="shared" si="4"/>
        <v/>
      </c>
      <c r="L26" s="22"/>
      <c r="M26" s="30"/>
      <c r="N26" s="21" t="str">
        <f t="shared" si="5"/>
        <v/>
      </c>
      <c r="O26" s="29" t="str">
        <f t="shared" si="6"/>
        <v/>
      </c>
      <c r="P26" s="22"/>
      <c r="Q26" s="30"/>
      <c r="R26" s="21" t="str">
        <f t="shared" si="7"/>
        <v/>
      </c>
      <c r="S26" s="29" t="str">
        <f t="shared" si="8"/>
        <v/>
      </c>
      <c r="T26" s="22"/>
      <c r="U26" s="30"/>
      <c r="V26" s="21" t="str">
        <f t="shared" si="9"/>
        <v/>
      </c>
      <c r="W26" s="29" t="str">
        <f t="shared" si="10"/>
        <v/>
      </c>
      <c r="X26" s="19"/>
      <c r="Y26" s="71" t="str">
        <f t="shared" si="0"/>
        <v/>
      </c>
      <c r="Z26" s="19"/>
      <c r="AA26" s="72" t="str">
        <f t="shared" si="11"/>
        <v/>
      </c>
    </row>
    <row r="27" spans="1:27" s="2" customFormat="1" ht="19.899999999999999" customHeight="1" x14ac:dyDescent="0.25">
      <c r="A27" s="63">
        <v>8</v>
      </c>
      <c r="B27" s="28" t="str">
        <f>IF('Notation du prix'!I12="","",'Notation du prix'!I12)</f>
        <v/>
      </c>
      <c r="C27" s="75" t="str">
        <f>IF('Notation du prix'!I13="","",'Notation du prix'!I13)</f>
        <v/>
      </c>
      <c r="D27" s="19"/>
      <c r="E27" s="20" t="str">
        <f>IF('Notation du prix'!I14="","",'Notation du prix'!I14)</f>
        <v/>
      </c>
      <c r="F27" s="21" t="str">
        <f t="shared" si="1"/>
        <v/>
      </c>
      <c r="G27" s="29" t="str">
        <f t="shared" si="2"/>
        <v/>
      </c>
      <c r="H27" s="22"/>
      <c r="I27" s="30"/>
      <c r="J27" s="21" t="str">
        <f t="shared" si="3"/>
        <v/>
      </c>
      <c r="K27" s="29" t="str">
        <f t="shared" si="4"/>
        <v/>
      </c>
      <c r="L27" s="22"/>
      <c r="M27" s="30"/>
      <c r="N27" s="21" t="str">
        <f t="shared" si="5"/>
        <v/>
      </c>
      <c r="O27" s="29" t="str">
        <f t="shared" si="6"/>
        <v/>
      </c>
      <c r="P27" s="22"/>
      <c r="Q27" s="30"/>
      <c r="R27" s="21" t="str">
        <f t="shared" si="7"/>
        <v/>
      </c>
      <c r="S27" s="29" t="str">
        <f t="shared" si="8"/>
        <v/>
      </c>
      <c r="T27" s="22"/>
      <c r="U27" s="30"/>
      <c r="V27" s="21" t="str">
        <f t="shared" si="9"/>
        <v/>
      </c>
      <c r="W27" s="29" t="str">
        <f t="shared" si="10"/>
        <v/>
      </c>
      <c r="X27" s="19"/>
      <c r="Y27" s="71" t="str">
        <f t="shared" si="0"/>
        <v/>
      </c>
      <c r="Z27" s="19"/>
      <c r="AA27" s="72" t="str">
        <f t="shared" si="11"/>
        <v/>
      </c>
    </row>
    <row r="28" spans="1:27" s="2" customFormat="1" ht="19.899999999999999" customHeight="1" x14ac:dyDescent="0.25">
      <c r="A28" s="63">
        <v>9</v>
      </c>
      <c r="B28" s="28" t="str">
        <f>IF('Notation du prix'!J12="","",'Notation du prix'!J12)</f>
        <v/>
      </c>
      <c r="C28" s="75" t="str">
        <f>IF('Notation du prix'!J13="","",'Notation du prix'!J13)</f>
        <v/>
      </c>
      <c r="D28" s="19"/>
      <c r="E28" s="20" t="str">
        <f>IF('Notation du prix'!J14="","",'Notation du prix'!J14)</f>
        <v/>
      </c>
      <c r="F28" s="21" t="str">
        <f t="shared" si="1"/>
        <v/>
      </c>
      <c r="G28" s="29" t="str">
        <f t="shared" si="2"/>
        <v/>
      </c>
      <c r="H28" s="22"/>
      <c r="I28" s="30"/>
      <c r="J28" s="21" t="str">
        <f t="shared" si="3"/>
        <v/>
      </c>
      <c r="K28" s="29" t="str">
        <f t="shared" si="4"/>
        <v/>
      </c>
      <c r="L28" s="22"/>
      <c r="M28" s="30"/>
      <c r="N28" s="21" t="str">
        <f t="shared" si="5"/>
        <v/>
      </c>
      <c r="O28" s="29" t="str">
        <f t="shared" si="6"/>
        <v/>
      </c>
      <c r="P28" s="22"/>
      <c r="Q28" s="30"/>
      <c r="R28" s="21" t="str">
        <f t="shared" si="7"/>
        <v/>
      </c>
      <c r="S28" s="29" t="str">
        <f t="shared" si="8"/>
        <v/>
      </c>
      <c r="T28" s="22"/>
      <c r="U28" s="30"/>
      <c r="V28" s="21" t="str">
        <f t="shared" si="9"/>
        <v/>
      </c>
      <c r="W28" s="29" t="str">
        <f t="shared" si="10"/>
        <v/>
      </c>
      <c r="X28" s="19"/>
      <c r="Y28" s="71" t="str">
        <f t="shared" si="0"/>
        <v/>
      </c>
      <c r="Z28" s="19"/>
      <c r="AA28" s="72" t="str">
        <f t="shared" si="11"/>
        <v/>
      </c>
    </row>
    <row r="29" spans="1:27" s="2" customFormat="1" ht="19.899999999999999" customHeight="1" x14ac:dyDescent="0.25">
      <c r="A29" s="63">
        <v>10</v>
      </c>
      <c r="B29" s="28" t="str">
        <f>IF('Notation du prix'!K12="","",'Notation du prix'!K12)</f>
        <v/>
      </c>
      <c r="C29" s="75" t="str">
        <f>IF('Notation du prix'!K13="","",'Notation du prix'!K13)</f>
        <v/>
      </c>
      <c r="D29" s="19"/>
      <c r="E29" s="20" t="str">
        <f>IF('Notation du prix'!K14="","",'Notation du prix'!K14)</f>
        <v/>
      </c>
      <c r="F29" s="21" t="str">
        <f t="shared" si="1"/>
        <v/>
      </c>
      <c r="G29" s="29" t="str">
        <f t="shared" si="2"/>
        <v/>
      </c>
      <c r="H29" s="22"/>
      <c r="I29" s="30"/>
      <c r="J29" s="21" t="str">
        <f t="shared" si="3"/>
        <v/>
      </c>
      <c r="K29" s="29" t="str">
        <f t="shared" si="4"/>
        <v/>
      </c>
      <c r="L29" s="22"/>
      <c r="M29" s="30"/>
      <c r="N29" s="21" t="str">
        <f t="shared" si="5"/>
        <v/>
      </c>
      <c r="O29" s="29" t="str">
        <f t="shared" si="6"/>
        <v/>
      </c>
      <c r="P29" s="22"/>
      <c r="Q29" s="30"/>
      <c r="R29" s="21" t="str">
        <f t="shared" si="7"/>
        <v/>
      </c>
      <c r="S29" s="29" t="str">
        <f t="shared" si="8"/>
        <v/>
      </c>
      <c r="T29" s="22"/>
      <c r="U29" s="30"/>
      <c r="V29" s="21" t="str">
        <f t="shared" si="9"/>
        <v/>
      </c>
      <c r="W29" s="29" t="str">
        <f t="shared" si="10"/>
        <v/>
      </c>
      <c r="X29" s="19"/>
      <c r="Y29" s="71" t="str">
        <f t="shared" si="0"/>
        <v/>
      </c>
      <c r="Z29" s="19"/>
      <c r="AA29" s="72" t="str">
        <f t="shared" si="11"/>
        <v/>
      </c>
    </row>
    <row r="30" spans="1:27" s="2" customFormat="1" ht="19.899999999999999" customHeight="1" x14ac:dyDescent="0.25">
      <c r="A30" s="63">
        <v>11</v>
      </c>
      <c r="B30" s="28" t="str">
        <f>IF('Notation du prix'!L12="","",'Notation du prix'!L12)</f>
        <v/>
      </c>
      <c r="C30" s="75" t="str">
        <f>IF('Notation du prix'!L13="","",'Notation du prix'!L13)</f>
        <v/>
      </c>
      <c r="D30" s="19"/>
      <c r="E30" s="20" t="str">
        <f>IF('Notation du prix'!L14="","",'Notation du prix'!L14)</f>
        <v/>
      </c>
      <c r="F30" s="21" t="str">
        <f t="shared" si="1"/>
        <v/>
      </c>
      <c r="G30" s="29" t="str">
        <f t="shared" si="2"/>
        <v/>
      </c>
      <c r="H30" s="22"/>
      <c r="I30" s="30"/>
      <c r="J30" s="21" t="str">
        <f t="shared" si="3"/>
        <v/>
      </c>
      <c r="K30" s="29" t="str">
        <f t="shared" si="4"/>
        <v/>
      </c>
      <c r="L30" s="22"/>
      <c r="M30" s="30"/>
      <c r="N30" s="21" t="str">
        <f t="shared" si="5"/>
        <v/>
      </c>
      <c r="O30" s="29" t="str">
        <f t="shared" si="6"/>
        <v/>
      </c>
      <c r="P30" s="22"/>
      <c r="Q30" s="30"/>
      <c r="R30" s="21" t="str">
        <f t="shared" si="7"/>
        <v/>
      </c>
      <c r="S30" s="29" t="str">
        <f t="shared" si="8"/>
        <v/>
      </c>
      <c r="T30" s="22"/>
      <c r="U30" s="30"/>
      <c r="V30" s="21" t="str">
        <f t="shared" si="9"/>
        <v/>
      </c>
      <c r="W30" s="29" t="str">
        <f t="shared" si="10"/>
        <v/>
      </c>
      <c r="X30" s="19"/>
      <c r="Y30" s="71" t="str">
        <f t="shared" si="0"/>
        <v/>
      </c>
      <c r="Z30" s="19"/>
      <c r="AA30" s="72" t="str">
        <f t="shared" si="11"/>
        <v/>
      </c>
    </row>
    <row r="31" spans="1:27" s="2" customFormat="1" ht="19.899999999999999" customHeight="1" x14ac:dyDescent="0.25">
      <c r="A31" s="63">
        <v>12</v>
      </c>
      <c r="B31" s="28" t="str">
        <f>IF('Notation du prix'!M12="","",'Notation du prix'!M12)</f>
        <v/>
      </c>
      <c r="C31" s="75" t="str">
        <f>IF('Notation du prix'!M13="","",'Notation du prix'!M13)</f>
        <v/>
      </c>
      <c r="D31" s="19"/>
      <c r="E31" s="20" t="str">
        <f>IF('Notation du prix'!M14="","",'Notation du prix'!M14)</f>
        <v/>
      </c>
      <c r="F31" s="21" t="str">
        <f t="shared" si="1"/>
        <v/>
      </c>
      <c r="G31" s="29" t="str">
        <f t="shared" si="2"/>
        <v/>
      </c>
      <c r="H31" s="22"/>
      <c r="I31" s="30"/>
      <c r="J31" s="21" t="str">
        <f t="shared" si="3"/>
        <v/>
      </c>
      <c r="K31" s="29" t="str">
        <f t="shared" si="4"/>
        <v/>
      </c>
      <c r="L31" s="22"/>
      <c r="M31" s="30"/>
      <c r="N31" s="21" t="str">
        <f t="shared" si="5"/>
        <v/>
      </c>
      <c r="O31" s="29" t="str">
        <f t="shared" si="6"/>
        <v/>
      </c>
      <c r="P31" s="22"/>
      <c r="Q31" s="30"/>
      <c r="R31" s="21" t="str">
        <f t="shared" si="7"/>
        <v/>
      </c>
      <c r="S31" s="29" t="str">
        <f t="shared" si="8"/>
        <v/>
      </c>
      <c r="T31" s="22"/>
      <c r="U31" s="30"/>
      <c r="V31" s="21" t="str">
        <f t="shared" si="9"/>
        <v/>
      </c>
      <c r="W31" s="29" t="str">
        <f t="shared" si="10"/>
        <v/>
      </c>
      <c r="X31" s="19"/>
      <c r="Y31" s="71" t="str">
        <f t="shared" si="0"/>
        <v/>
      </c>
      <c r="Z31" s="19"/>
      <c r="AA31" s="72" t="str">
        <f t="shared" si="11"/>
        <v/>
      </c>
    </row>
    <row r="32" spans="1:27" s="2" customFormat="1" ht="19.899999999999999" customHeight="1" x14ac:dyDescent="0.25">
      <c r="A32" s="63">
        <v>13</v>
      </c>
      <c r="B32" s="28" t="str">
        <f>IF('Notation du prix'!N12="","",'Notation du prix'!N12)</f>
        <v/>
      </c>
      <c r="C32" s="75" t="str">
        <f>IF('Notation du prix'!N13="","",'Notation du prix'!N13)</f>
        <v/>
      </c>
      <c r="D32" s="19"/>
      <c r="E32" s="20" t="str">
        <f>IF('Notation du prix'!N14="","",'Notation du prix'!N14)</f>
        <v/>
      </c>
      <c r="F32" s="21" t="str">
        <f t="shared" si="1"/>
        <v/>
      </c>
      <c r="G32" s="29" t="str">
        <f t="shared" si="2"/>
        <v/>
      </c>
      <c r="H32" s="22"/>
      <c r="I32" s="30"/>
      <c r="J32" s="21" t="str">
        <f t="shared" si="3"/>
        <v/>
      </c>
      <c r="K32" s="29" t="str">
        <f t="shared" si="4"/>
        <v/>
      </c>
      <c r="L32" s="22"/>
      <c r="M32" s="30"/>
      <c r="N32" s="21" t="str">
        <f t="shared" si="5"/>
        <v/>
      </c>
      <c r="O32" s="29" t="str">
        <f t="shared" si="6"/>
        <v/>
      </c>
      <c r="P32" s="22"/>
      <c r="Q32" s="30"/>
      <c r="R32" s="21" t="str">
        <f t="shared" si="7"/>
        <v/>
      </c>
      <c r="S32" s="29" t="str">
        <f t="shared" si="8"/>
        <v/>
      </c>
      <c r="T32" s="22"/>
      <c r="U32" s="30"/>
      <c r="V32" s="21" t="str">
        <f t="shared" si="9"/>
        <v/>
      </c>
      <c r="W32" s="29" t="str">
        <f t="shared" si="10"/>
        <v/>
      </c>
      <c r="X32" s="19"/>
      <c r="Y32" s="71" t="str">
        <f t="shared" si="0"/>
        <v/>
      </c>
      <c r="Z32" s="19"/>
      <c r="AA32" s="72" t="str">
        <f t="shared" si="11"/>
        <v/>
      </c>
    </row>
    <row r="33" spans="1:27" s="2" customFormat="1" ht="19.899999999999999" customHeight="1" x14ac:dyDescent="0.25">
      <c r="A33" s="63">
        <v>14</v>
      </c>
      <c r="B33" s="28" t="str">
        <f>IF('Notation du prix'!O12="","",'Notation du prix'!O12)</f>
        <v/>
      </c>
      <c r="C33" s="75" t="str">
        <f>IF('Notation du prix'!O13="","",'Notation du prix'!O13)</f>
        <v/>
      </c>
      <c r="D33" s="19"/>
      <c r="E33" s="20" t="str">
        <f>IF('Notation du prix'!O14="","",'Notation du prix'!O14)</f>
        <v/>
      </c>
      <c r="F33" s="21" t="str">
        <f t="shared" si="1"/>
        <v/>
      </c>
      <c r="G33" s="29" t="str">
        <f t="shared" si="2"/>
        <v/>
      </c>
      <c r="H33" s="22"/>
      <c r="I33" s="30"/>
      <c r="J33" s="21" t="str">
        <f t="shared" si="3"/>
        <v/>
      </c>
      <c r="K33" s="29" t="str">
        <f t="shared" si="4"/>
        <v/>
      </c>
      <c r="L33" s="22"/>
      <c r="M33" s="30"/>
      <c r="N33" s="21" t="str">
        <f t="shared" si="5"/>
        <v/>
      </c>
      <c r="O33" s="29" t="str">
        <f t="shared" si="6"/>
        <v/>
      </c>
      <c r="P33" s="22"/>
      <c r="Q33" s="30"/>
      <c r="R33" s="21" t="str">
        <f t="shared" si="7"/>
        <v/>
      </c>
      <c r="S33" s="29" t="str">
        <f t="shared" si="8"/>
        <v/>
      </c>
      <c r="T33" s="22"/>
      <c r="U33" s="30"/>
      <c r="V33" s="21" t="str">
        <f t="shared" si="9"/>
        <v/>
      </c>
      <c r="W33" s="29" t="str">
        <f>IF($U33="","",($U33*$V33))</f>
        <v/>
      </c>
      <c r="X33" s="19"/>
      <c r="Y33" s="71" t="str">
        <f t="shared" si="0"/>
        <v/>
      </c>
      <c r="Z33" s="19"/>
      <c r="AA33" s="72" t="str">
        <f t="shared" si="11"/>
        <v/>
      </c>
    </row>
    <row r="34" spans="1:27" s="2" customFormat="1" ht="19.899999999999999" customHeight="1" thickBot="1" x14ac:dyDescent="0.3">
      <c r="A34" s="63">
        <v>15</v>
      </c>
      <c r="B34" s="28" t="str">
        <f>IF('Notation du prix'!P12="","",'Notation du prix'!P12)</f>
        <v/>
      </c>
      <c r="C34" s="75" t="str">
        <f>IF('Notation du prix'!P13="","",'Notation du prix'!P13)</f>
        <v/>
      </c>
      <c r="D34" s="19"/>
      <c r="E34" s="20" t="str">
        <f>IF('Notation du prix'!P14="","",'Notation du prix'!P14)</f>
        <v/>
      </c>
      <c r="F34" s="21" t="str">
        <f t="shared" si="1"/>
        <v/>
      </c>
      <c r="G34" s="29" t="str">
        <f t="shared" si="2"/>
        <v/>
      </c>
      <c r="H34" s="22"/>
      <c r="I34" s="30"/>
      <c r="J34" s="21" t="str">
        <f t="shared" si="3"/>
        <v/>
      </c>
      <c r="K34" s="29" t="str">
        <f t="shared" si="4"/>
        <v/>
      </c>
      <c r="L34" s="22"/>
      <c r="M34" s="30"/>
      <c r="N34" s="21" t="str">
        <f t="shared" si="5"/>
        <v/>
      </c>
      <c r="O34" s="29" t="str">
        <f t="shared" si="6"/>
        <v/>
      </c>
      <c r="P34" s="22"/>
      <c r="Q34" s="30"/>
      <c r="R34" s="21" t="str">
        <f t="shared" si="7"/>
        <v/>
      </c>
      <c r="S34" s="29" t="str">
        <f t="shared" si="8"/>
        <v/>
      </c>
      <c r="T34" s="22"/>
      <c r="U34" s="30"/>
      <c r="V34" s="21" t="str">
        <f t="shared" si="9"/>
        <v/>
      </c>
      <c r="W34" s="29" t="str">
        <f t="shared" ref="W34" si="12">IF($U34="","",($U34*$V34))</f>
        <v/>
      </c>
      <c r="X34" s="19"/>
      <c r="Y34" s="73" t="str">
        <f t="shared" si="0"/>
        <v/>
      </c>
      <c r="Z34" s="19"/>
      <c r="AA34" s="74" t="str">
        <f t="shared" si="11"/>
        <v/>
      </c>
    </row>
    <row r="35" spans="1:27" s="2" customFormat="1" ht="34.9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</sheetData>
  <mergeCells count="32">
    <mergeCell ref="Y12:AA12"/>
    <mergeCell ref="B13:G13"/>
    <mergeCell ref="B9:G9"/>
    <mergeCell ref="Q9:S9"/>
    <mergeCell ref="Y9:AA9"/>
    <mergeCell ref="E17:G17"/>
    <mergeCell ref="I17:K17"/>
    <mergeCell ref="M17:O17"/>
    <mergeCell ref="Q17:S17"/>
    <mergeCell ref="U17:W17"/>
    <mergeCell ref="I7:J7"/>
    <mergeCell ref="A7:G7"/>
    <mergeCell ref="I15:J15"/>
    <mergeCell ref="A15:G15"/>
    <mergeCell ref="U9:W9"/>
    <mergeCell ref="U12:W12"/>
    <mergeCell ref="M12:O12"/>
    <mergeCell ref="M9:O9"/>
    <mergeCell ref="B10:G10"/>
    <mergeCell ref="B11:G11"/>
    <mergeCell ref="B12:G12"/>
    <mergeCell ref="Q12:S12"/>
    <mergeCell ref="C5:AA5"/>
    <mergeCell ref="A5:B5"/>
    <mergeCell ref="M3:P3"/>
    <mergeCell ref="M1:P1"/>
    <mergeCell ref="C1:K1"/>
    <mergeCell ref="Q1:AA1"/>
    <mergeCell ref="A3:B3"/>
    <mergeCell ref="C3:K3"/>
    <mergeCell ref="A1:B1"/>
    <mergeCell ref="Q3:AA3"/>
  </mergeCells>
  <printOptions horizontalCentered="1"/>
  <pageMargins left="0.43307086614173229" right="0.43307086614173229" top="1.3385826771653544" bottom="0.74803149606299213" header="0.31496062992125984" footer="0.31496062992125984"/>
  <pageSetup paperSize="9" scale="53" orientation="landscape" r:id="rId1"/>
  <headerFooter>
    <oddHeader>&amp;C&amp;"-,Gras"&amp;36ANALYSE MULTICRITÈRES
&amp;"-,Normal"Tableau final d'évaluation et récapitulatif des notes&amp;R&amp;"Arial,Gras italique"&amp;24ANNEXE&amp;"-,Normal"&amp;36 &amp;"Arial,Gras italique"&amp;28V&amp;Ymoyenne</oddHeader>
    <oddFooter>&amp;L&amp;"-,Gras"&amp;18CROMP - Guide romand pour les marchés publics&amp;R&amp;"-,Gras"&amp;18Version du 1&amp;Xer&amp;X mars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Notation du prix</vt:lpstr>
      <vt:lpstr>Analyse multicritères</vt:lpstr>
      <vt:lpstr>'Notation du prix'!Zone_d_impression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Backoffice3</dc:creator>
  <cp:lastModifiedBy>Jeanneret-Grosjean Alexandra</cp:lastModifiedBy>
  <cp:lastPrinted>2020-04-29T20:20:08Z</cp:lastPrinted>
  <dcterms:created xsi:type="dcterms:W3CDTF">2019-06-27T11:49:52Z</dcterms:created>
  <dcterms:modified xsi:type="dcterms:W3CDTF">2026-02-23T11:06:00Z</dcterms:modified>
</cp:coreProperties>
</file>