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8490" windowHeight="6255" activeTab="0"/>
  </bookViews>
  <sheets>
    <sheet name="DONNEES" sheetId="1" r:id="rId1"/>
  </sheets>
  <definedNames>
    <definedName name="graph">#REF!</definedName>
    <definedName name="_xlnm.Print_Area" localSheetId="0">'DONNEES'!$A$1:$BS$55</definedName>
  </definedNames>
  <calcPr fullCalcOnLoad="1"/>
</workbook>
</file>

<file path=xl/sharedStrings.xml><?xml version="1.0" encoding="utf-8"?>
<sst xmlns="http://schemas.openxmlformats.org/spreadsheetml/2006/main" count="24" uniqueCount="24">
  <si>
    <t>total</t>
  </si>
  <si>
    <t>0 à 19 ans</t>
  </si>
  <si>
    <t>20 à 39 ans</t>
  </si>
  <si>
    <t>40 à 64 ans</t>
  </si>
  <si>
    <t>65 à 79 ans</t>
  </si>
  <si>
    <t>80 ans et plus</t>
  </si>
  <si>
    <t>au 31.12.</t>
  </si>
  <si>
    <t xml:space="preserve">rapport de dépendance </t>
  </si>
  <si>
    <t>rapport de dépendance des personnes âgées</t>
  </si>
  <si>
    <t>rapport de dépendance des jeunes</t>
  </si>
  <si>
    <t>P&lt;20 et 65+ / P2064 :</t>
  </si>
  <si>
    <t>P&lt;20/P2064 :</t>
  </si>
  <si>
    <t>P 65+/P2064:</t>
  </si>
  <si>
    <t>Population résidante par groupe d'âge, Vaud</t>
  </si>
  <si>
    <t>6.4. Rapport de dépendance des personnes âgées</t>
  </si>
  <si>
    <t>Rapport de la population âgée (1) sur la population potentiellement active (2)</t>
  </si>
  <si>
    <t>1) 65 ans et plus</t>
  </si>
  <si>
    <t>2) 20 à 64 ans</t>
  </si>
  <si>
    <t>Projections conformes au sc de base 2011 (base fin 2009)</t>
  </si>
  <si>
    <t>Pour trait sur le graphique</t>
  </si>
  <si>
    <t xml:space="preserve">Source: StatVD. Après 2011, prévisions du SCRIS conformes au "scénario de base 2011" </t>
  </si>
  <si>
    <t>P&lt;20 et 65+ / P20-64</t>
  </si>
  <si>
    <t>P&lt;20/P20-64</t>
  </si>
  <si>
    <t>P 65+/P20-64</t>
  </si>
</sst>
</file>

<file path=xl/styles.xml><?xml version="1.0" encoding="utf-8"?>
<styleSheet xmlns="http://schemas.openxmlformats.org/spreadsheetml/2006/main">
  <numFmts count="6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Vrai&quot;;&quot;Vrai&quot;;&quot;Faux&quot;"/>
    <numFmt numFmtId="165" formatCode="&quot;Actif&quot;;&quot;Actif&quot;;&quot;Inactif&quot;"/>
    <numFmt numFmtId="166" formatCode="&quot;Fr.&quot;\ #,##0;&quot;Fr.&quot;\ \-#,##0"/>
    <numFmt numFmtId="167" formatCode="&quot;Fr.&quot;\ #,##0;[Red]&quot;Fr.&quot;\ \-#,##0"/>
    <numFmt numFmtId="168" formatCode="&quot;Fr.&quot;\ #,##0.00;&quot;Fr.&quot;\ \-#,##0.00"/>
    <numFmt numFmtId="169" formatCode="&quot;Fr.&quot;\ #,##0.00;[Red]&quot;Fr.&quot;\ \-#,##0.00"/>
    <numFmt numFmtId="170" formatCode="_ &quot;Fr.&quot;\ * #,##0_ ;_ &quot;Fr.&quot;\ * \-#,##0_ ;_ &quot;Fr.&quot;\ * &quot;-&quot;_ ;_ @_ "/>
    <numFmt numFmtId="171" formatCode="_ &quot;Fr.&quot;\ * #,##0.00_ ;_ &quot;Fr.&quot;\ * \-#,##0.00_ ;_ &quot;Fr.&quot;\ * &quot;-&quot;??_ ;_ @_ "/>
    <numFmt numFmtId="172" formatCode="0.0\ "/>
    <numFmt numFmtId="173" formatCode="0\ \9\6"/>
    <numFmt numFmtId="174" formatCode="0\ _9\6"/>
    <numFmt numFmtId="175" formatCode="0\ _1\9\9\6"/>
    <numFmt numFmtId="176" formatCode="0\ _ \1\9\9\6"/>
    <numFmt numFmtId="177" formatCode="0\ _ \ \-\9\6"/>
    <numFmt numFmtId="178" formatCode="0\ _ \-\ \9\6"/>
    <numFmt numFmtId="179" formatCode="0\ _-\ \9\6"/>
    <numFmt numFmtId="180" formatCode="0\ _ \-\ \9\8"/>
    <numFmt numFmtId="181" formatCode="0.0"/>
    <numFmt numFmtId="182" formatCode="0,&quot;00&quot;"/>
    <numFmt numFmtId="183" formatCode="0_ &quot;00&quot;"/>
    <numFmt numFmtId="184" formatCode="0.0000"/>
    <numFmt numFmtId="185" formatCode="0.000"/>
    <numFmt numFmtId="186" formatCode="0_ &quot;03&quot;"/>
    <numFmt numFmtId="187" formatCode="0_ \-\ \9\6"/>
    <numFmt numFmtId="188" formatCode="0_ \-\ \9\8"/>
    <numFmt numFmtId="189" formatCode="#\ ##0"/>
    <numFmt numFmtId="190" formatCode="&quot;+&quot;\ 0"/>
    <numFmt numFmtId="191" formatCode="_ * #,##0.0_ ;_ * \-#,##0.0_ ;_ * &quot;-&quot;??_ ;_ @_ "/>
    <numFmt numFmtId="192" formatCode="_ * #,##0_ ;_ * \-#,##0_ ;_ * &quot;-&quot;??_ ;_ @_ "/>
    <numFmt numFmtId="193" formatCode="0_ \-\2000"/>
    <numFmt numFmtId="194" formatCode="0_ \-\ \2000"/>
    <numFmt numFmtId="195" formatCode="#_ \-\2000"/>
    <numFmt numFmtId="196" formatCode="#_-\2000"/>
    <numFmt numFmtId="197" formatCode="#_-00"/>
    <numFmt numFmtId="198" formatCode="#_00"/>
    <numFmt numFmtId="199" formatCode="#&quot; 00&quot;"/>
    <numFmt numFmtId="200" formatCode="_ * #,##0.000_ ;_ * \-#,##0.000_ ;_ * &quot;-&quot;??_ ;_ @_ "/>
    <numFmt numFmtId="201" formatCode="_ * #,##0.0000_ ;_ * \-#,##0.0000_ ;_ * &quot;-&quot;??_ ;_ @_ "/>
    <numFmt numFmtId="202" formatCode="_ * #,##0.00000_ ;_ * \-#,##0.00000_ ;_ * &quot;-&quot;??_ ;_ @_ "/>
    <numFmt numFmtId="203" formatCode="0.00000"/>
    <numFmt numFmtId="204" formatCode="0.00_ ;[Red]\-0.00\ "/>
    <numFmt numFmtId="205" formatCode="0.0%"/>
    <numFmt numFmtId="206" formatCode="0;[Red]0"/>
    <numFmt numFmtId="207" formatCode="#,##0_ ;\-#,##0\ "/>
    <numFmt numFmtId="208" formatCode="0.000000"/>
    <numFmt numFmtId="209" formatCode="0.0000000"/>
    <numFmt numFmtId="210" formatCode="0.00000000"/>
    <numFmt numFmtId="211" formatCode="0.000000000"/>
    <numFmt numFmtId="212" formatCode="0.0000000000"/>
    <numFmt numFmtId="213" formatCode="0.00000000000"/>
    <numFmt numFmtId="214" formatCode="0.000000000000"/>
    <numFmt numFmtId="215" formatCode="#,##0;\(#,##0\)"/>
    <numFmt numFmtId="216" formatCode="_ * #,##0.0_ ;_ * \-#,##0.0_ ;_ * &quot;-&quot;?_ ;_ @_ "/>
    <numFmt numFmtId="217" formatCode="#,##0;\ #,##0"/>
    <numFmt numFmtId="218" formatCode="#,##0.0"/>
    <numFmt numFmtId="219" formatCode="0\ _ \-\ 00"/>
    <numFmt numFmtId="220" formatCode="_ * #,##0.0_ ;_ * \-#,##0.0_ ;_ * &quot;-&quot;_ ;_ @_ "/>
    <numFmt numFmtId="221" formatCode="0\,0"/>
    <numFmt numFmtId="222" formatCode="#0\,0"/>
    <numFmt numFmtId="223" formatCode="###0"/>
    <numFmt numFmtId="224" formatCode="0\ "/>
  </numFmts>
  <fonts count="47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6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Fill="1" applyAlignment="1">
      <alignment/>
    </xf>
    <xf numFmtId="185" fontId="0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1" fontId="5" fillId="0" borderId="10" xfId="47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85" fontId="0" fillId="0" borderId="10" xfId="0" applyNumberFormat="1" applyFont="1" applyBorder="1" applyAlignment="1">
      <alignment/>
    </xf>
    <xf numFmtId="192" fontId="1" fillId="0" borderId="0" xfId="47" applyNumberFormat="1" applyFont="1" applyAlignment="1">
      <alignment/>
    </xf>
    <xf numFmtId="192" fontId="0" fillId="0" borderId="0" xfId="47" applyNumberFormat="1" applyFont="1" applyAlignment="1">
      <alignment/>
    </xf>
    <xf numFmtId="192" fontId="2" fillId="0" borderId="0" xfId="47" applyNumberFormat="1" applyFont="1" applyAlignment="1">
      <alignment/>
    </xf>
    <xf numFmtId="1" fontId="1" fillId="0" borderId="0" xfId="47" applyNumberFormat="1" applyFont="1" applyAlignment="1">
      <alignment/>
    </xf>
    <xf numFmtId="192" fontId="0" fillId="0" borderId="0" xfId="47" applyNumberFormat="1" applyFont="1" applyAlignment="1">
      <alignment horizontal="left"/>
    </xf>
    <xf numFmtId="1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/>
    </xf>
    <xf numFmtId="185" fontId="0" fillId="0" borderId="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9" fillId="0" borderId="0" xfId="0" applyNumberFormat="1" applyFont="1" applyAlignment="1">
      <alignment/>
    </xf>
    <xf numFmtId="0" fontId="5" fillId="0" borderId="11" xfId="0" applyFont="1" applyBorder="1" applyAlignment="1">
      <alignment/>
    </xf>
    <xf numFmtId="1" fontId="5" fillId="0" borderId="11" xfId="47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0" fontId="1" fillId="0" borderId="10" xfId="0" applyFont="1" applyBorder="1" applyAlignment="1">
      <alignment/>
    </xf>
    <xf numFmtId="1" fontId="9" fillId="0" borderId="10" xfId="0" applyNumberFormat="1" applyFont="1" applyBorder="1" applyAlignment="1">
      <alignment/>
    </xf>
    <xf numFmtId="1" fontId="10" fillId="0" borderId="10" xfId="0" applyNumberFormat="1" applyFont="1" applyBorder="1" applyAlignment="1">
      <alignment/>
    </xf>
    <xf numFmtId="1" fontId="10" fillId="0" borderId="10" xfId="0" applyNumberFormat="1" applyFont="1" applyBorder="1" applyAlignment="1">
      <alignment horizontal="right"/>
    </xf>
    <xf numFmtId="1" fontId="1" fillId="0" borderId="10" xfId="47" applyNumberFormat="1" applyFont="1" applyBorder="1" applyAlignment="1">
      <alignment/>
    </xf>
    <xf numFmtId="1" fontId="9" fillId="0" borderId="10" xfId="47" applyNumberFormat="1" applyFont="1" applyBorder="1" applyAlignment="1">
      <alignment/>
    </xf>
    <xf numFmtId="1" fontId="9" fillId="0" borderId="0" xfId="47" applyNumberFormat="1" applyFont="1" applyAlignment="1">
      <alignment/>
    </xf>
    <xf numFmtId="0" fontId="0" fillId="0" borderId="12" xfId="0" applyFont="1" applyBorder="1" applyAlignment="1">
      <alignment/>
    </xf>
    <xf numFmtId="1" fontId="0" fillId="0" borderId="12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" fontId="2" fillId="0" borderId="12" xfId="0" applyNumberFormat="1" applyFont="1" applyFill="1" applyBorder="1" applyAlignment="1">
      <alignment/>
    </xf>
    <xf numFmtId="185" fontId="0" fillId="0" borderId="12" xfId="0" applyNumberFormat="1" applyFont="1" applyBorder="1" applyAlignment="1">
      <alignment/>
    </xf>
    <xf numFmtId="185" fontId="2" fillId="0" borderId="10" xfId="0" applyNumberFormat="1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6.4. Rapports de dépendance des personnes âgées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Rapport de la population âgée (1) sur la population potentiellement active (2)</a:t>
            </a:r>
          </a:p>
        </c:rich>
      </c:tx>
      <c:layout>
        <c:manualLayout>
          <c:xMode val="factor"/>
          <c:yMode val="factor"/>
          <c:x val="-0.026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15"/>
          <c:w val="0.84075"/>
          <c:h val="0.67"/>
        </c:manualLayout>
      </c:layout>
      <c:scatterChart>
        <c:scatterStyle val="smoothMarker"/>
        <c:varyColors val="0"/>
        <c:ser>
          <c:idx val="6"/>
          <c:order val="0"/>
          <c:tx>
            <c:strRef>
              <c:f>DONNEES!$J$16</c:f>
              <c:strCache>
                <c:ptCount val="1"/>
                <c:pt idx="0">
                  <c:v>P 65+/P20-64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DONNEES!$K$13:$BT$13</c:f>
              <c:numCache/>
            </c:numRef>
          </c:xVal>
          <c:yVal>
            <c:numRef>
              <c:f>DONNEES!$K$16:$BT$16</c:f>
              <c:numCache/>
            </c:numRef>
          </c:yVal>
          <c:smooth val="1"/>
        </c:ser>
        <c:ser>
          <c:idx val="0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12700">
                <a:solidFill>
                  <a:srgbClr val="666699"/>
                </a:solidFill>
              </a:ln>
            </c:spPr>
            <c:marker>
              <c:symbol val="none"/>
            </c:marker>
          </c:dPt>
          <c:errBars>
            <c:errDir val="y"/>
            <c:errBarType val="minus"/>
            <c:errValType val="percentage"/>
            <c:val val="100"/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DONNEES!$K$13:$BT$13</c:f>
              <c:numCache/>
            </c:numRef>
          </c:xVal>
          <c:yVal>
            <c:numRef>
              <c:f>DONNEES!$K$17:$BT$17</c:f>
              <c:numCache/>
            </c:numRef>
          </c:yVal>
          <c:smooth val="1"/>
        </c:ser>
        <c:axId val="22495175"/>
        <c:axId val="1129984"/>
      </c:scatterChart>
      <c:valAx>
        <c:axId val="22495175"/>
        <c:scaling>
          <c:orientation val="minMax"/>
          <c:max val="2030"/>
          <c:min val="1970"/>
        </c:scaling>
        <c:axPos val="b"/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129984"/>
        <c:crosses val="autoZero"/>
        <c:crossBetween val="midCat"/>
        <c:dispUnits/>
        <c:minorUnit val="5"/>
      </c:valAx>
      <c:valAx>
        <c:axId val="1129984"/>
        <c:scaling>
          <c:orientation val="minMax"/>
          <c:max val="0.4"/>
        </c:scaling>
        <c:axPos val="l"/>
        <c:delete val="0"/>
        <c:numFmt formatCode="0.0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2495175"/>
        <c:crossesAt val="1970"/>
        <c:crossBetween val="midCat"/>
        <c:dispUnits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39825"/>
          <c:y val="0.822"/>
          <c:w val="0.187"/>
          <c:h val="0.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0.5445</cdr:x>
      <cdr:y>0.596</cdr:y>
    </cdr:from>
    <cdr:to>
      <cdr:x>0.8245</cdr:x>
      <cdr:y>0.711</cdr:y>
    </cdr:to>
    <cdr:sp>
      <cdr:nvSpPr>
        <cdr:cNvPr id="1" name="Text Box 6"/>
        <cdr:cNvSpPr txBox="1">
          <a:spLocks noChangeArrowheads="1"/>
        </cdr:cNvSpPr>
      </cdr:nvSpPr>
      <cdr:spPr>
        <a:xfrm>
          <a:off x="3228975" y="2533650"/>
          <a:ext cx="1666875" cy="485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projections</a:t>
          </a:r>
        </a:p>
      </cdr:txBody>
    </cdr:sp>
  </cdr:relSizeAnchor>
  <cdr:relSizeAnchor xmlns:cdr="http://schemas.openxmlformats.org/drawingml/2006/chartDrawing">
    <cdr:from>
      <cdr:x>0.011</cdr:x>
      <cdr:y>0.89825</cdr:y>
    </cdr:from>
    <cdr:to>
      <cdr:x>0.2405</cdr:x>
      <cdr:y>0.9875</cdr:y>
    </cdr:to>
    <cdr:sp>
      <cdr:nvSpPr>
        <cdr:cNvPr id="2" name="Text Box 8"/>
        <cdr:cNvSpPr txBox="1">
          <a:spLocks noChangeArrowheads="1"/>
        </cdr:cNvSpPr>
      </cdr:nvSpPr>
      <cdr:spPr>
        <a:xfrm>
          <a:off x="57150" y="3819525"/>
          <a:ext cx="136207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StatVD</a:t>
          </a:r>
        </a:p>
      </cdr:txBody>
    </cdr:sp>
  </cdr:relSizeAnchor>
  <cdr:relSizeAnchor xmlns:cdr="http://schemas.openxmlformats.org/drawingml/2006/chartDrawing">
    <cdr:from>
      <cdr:x>0.66525</cdr:x>
      <cdr:y>0.89775</cdr:y>
    </cdr:from>
    <cdr:to>
      <cdr:x>0.956</cdr:x>
      <cdr:y>0.98675</cdr:y>
    </cdr:to>
    <cdr:sp>
      <cdr:nvSpPr>
        <cdr:cNvPr id="3" name="Text Box 9"/>
        <cdr:cNvSpPr txBox="1">
          <a:spLocks noChangeArrowheads="1"/>
        </cdr:cNvSpPr>
      </cdr:nvSpPr>
      <cdr:spPr>
        <a:xfrm>
          <a:off x="3952875" y="3819525"/>
          <a:ext cx="17240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65 ans et plus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20 à 64 ans</a:t>
          </a:r>
        </a:p>
      </cdr:txBody>
    </cdr:sp>
  </cdr:relSizeAnchor>
  <cdr:relSizeAnchor xmlns:cdr="http://schemas.openxmlformats.org/drawingml/2006/chartDrawing">
    <cdr:from>
      <cdr:x>0.61175</cdr:x>
      <cdr:y>0.68</cdr:y>
    </cdr:from>
    <cdr:to>
      <cdr:x>0.8335</cdr:x>
      <cdr:y>0.68</cdr:y>
    </cdr:to>
    <cdr:sp>
      <cdr:nvSpPr>
        <cdr:cNvPr id="4" name="Line 11"/>
        <cdr:cNvSpPr>
          <a:spLocks/>
        </cdr:cNvSpPr>
      </cdr:nvSpPr>
      <cdr:spPr>
        <a:xfrm flipV="1">
          <a:off x="3629025" y="28860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3</xdr:row>
      <xdr:rowOff>19050</xdr:rowOff>
    </xdr:from>
    <xdr:to>
      <xdr:col>8</xdr:col>
      <xdr:colOff>142875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295275" y="504825"/>
        <a:ext cx="594360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52</xdr:col>
      <xdr:colOff>180975</xdr:colOff>
      <xdr:row>1</xdr:row>
      <xdr:rowOff>38100</xdr:rowOff>
    </xdr:from>
    <xdr:to>
      <xdr:col>53</xdr:col>
      <xdr:colOff>295275</xdr:colOff>
      <xdr:row>1</xdr:row>
      <xdr:rowOff>38100</xdr:rowOff>
    </xdr:to>
    <xdr:sp>
      <xdr:nvSpPr>
        <xdr:cNvPr id="2" name="Line 2"/>
        <xdr:cNvSpPr>
          <a:spLocks/>
        </xdr:cNvSpPr>
      </xdr:nvSpPr>
      <xdr:spPr>
        <a:xfrm>
          <a:off x="33966150" y="200025"/>
          <a:ext cx="723900" cy="0"/>
        </a:xfrm>
        <a:prstGeom prst="line">
          <a:avLst/>
        </a:prstGeom>
        <a:noFill/>
        <a:ln w="22225" cmpd="sng">
          <a:solidFill>
            <a:srgbClr val="FF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J1:IN41"/>
  <sheetViews>
    <sheetView tabSelected="1" view="pageBreakPreview" zoomScaleSheetLayoutView="100" zoomScalePageLayoutView="0" workbookViewId="0" topLeftCell="A1">
      <pane xSplit="10" ySplit="3" topLeftCell="K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140625" defaultRowHeight="12.75"/>
  <cols>
    <col min="1" max="9" width="11.421875" style="3" customWidth="1"/>
    <col min="10" max="10" width="19.8515625" style="3" customWidth="1"/>
    <col min="11" max="16384" width="9.140625" style="3" customWidth="1"/>
  </cols>
  <sheetData>
    <row r="1" ht="12.75">
      <c r="J1" s="2" t="s">
        <v>14</v>
      </c>
    </row>
    <row r="3" spans="10:53" ht="12.75">
      <c r="J3" s="3" t="s">
        <v>13</v>
      </c>
      <c r="BA3" s="1" t="s">
        <v>18</v>
      </c>
    </row>
    <row r="4" spans="10:72" s="6" customFormat="1" ht="12.75">
      <c r="J4" s="33" t="s">
        <v>6</v>
      </c>
      <c r="K4" s="34">
        <v>1970</v>
      </c>
      <c r="L4" s="34">
        <v>1971</v>
      </c>
      <c r="M4" s="34">
        <v>1972</v>
      </c>
      <c r="N4" s="34">
        <v>1973</v>
      </c>
      <c r="O4" s="34">
        <v>1974</v>
      </c>
      <c r="P4" s="34">
        <v>1975</v>
      </c>
      <c r="Q4" s="34">
        <v>1976</v>
      </c>
      <c r="R4" s="34">
        <v>1977</v>
      </c>
      <c r="S4" s="34">
        <v>1978</v>
      </c>
      <c r="T4" s="34">
        <v>1979</v>
      </c>
      <c r="U4" s="35">
        <v>1980</v>
      </c>
      <c r="V4" s="35">
        <v>1981</v>
      </c>
      <c r="W4" s="35">
        <v>1982</v>
      </c>
      <c r="X4" s="35">
        <v>1983</v>
      </c>
      <c r="Y4" s="35">
        <v>1984</v>
      </c>
      <c r="Z4" s="35">
        <v>1985</v>
      </c>
      <c r="AA4" s="35">
        <v>1986</v>
      </c>
      <c r="AB4" s="35">
        <v>1987</v>
      </c>
      <c r="AC4" s="35">
        <v>1988</v>
      </c>
      <c r="AD4" s="35">
        <v>1989</v>
      </c>
      <c r="AE4" s="35">
        <v>1990</v>
      </c>
      <c r="AF4" s="35">
        <v>1991</v>
      </c>
      <c r="AG4" s="35">
        <v>1992</v>
      </c>
      <c r="AH4" s="35">
        <v>1993</v>
      </c>
      <c r="AI4" s="35">
        <v>1994</v>
      </c>
      <c r="AJ4" s="35">
        <v>1995</v>
      </c>
      <c r="AK4" s="35">
        <v>1996</v>
      </c>
      <c r="AL4" s="35">
        <v>1997</v>
      </c>
      <c r="AM4" s="35">
        <v>1998</v>
      </c>
      <c r="AN4" s="35">
        <v>1999</v>
      </c>
      <c r="AO4" s="35">
        <v>2000</v>
      </c>
      <c r="AP4" s="35">
        <v>2001</v>
      </c>
      <c r="AQ4" s="35">
        <v>2002</v>
      </c>
      <c r="AR4" s="35">
        <v>2003</v>
      </c>
      <c r="AS4" s="35">
        <v>2004</v>
      </c>
      <c r="AT4" s="35">
        <v>2005</v>
      </c>
      <c r="AU4" s="35">
        <v>2006</v>
      </c>
      <c r="AV4" s="35">
        <v>2007</v>
      </c>
      <c r="AW4" s="35">
        <v>2008</v>
      </c>
      <c r="AX4" s="35">
        <v>2009</v>
      </c>
      <c r="AY4" s="35">
        <v>2010</v>
      </c>
      <c r="AZ4" s="35">
        <v>2011</v>
      </c>
      <c r="BA4" s="36">
        <v>2012</v>
      </c>
      <c r="BB4" s="36">
        <v>2013</v>
      </c>
      <c r="BC4" s="36">
        <v>2014</v>
      </c>
      <c r="BD4" s="36">
        <v>2015</v>
      </c>
      <c r="BE4" s="36">
        <v>2016</v>
      </c>
      <c r="BF4" s="36">
        <v>2017</v>
      </c>
      <c r="BG4" s="36">
        <v>2018</v>
      </c>
      <c r="BH4" s="36">
        <v>2019</v>
      </c>
      <c r="BI4" s="36">
        <v>2020</v>
      </c>
      <c r="BJ4" s="36">
        <v>2021</v>
      </c>
      <c r="BK4" s="36">
        <v>2022</v>
      </c>
      <c r="BL4" s="36">
        <v>2023</v>
      </c>
      <c r="BM4" s="36">
        <v>2024</v>
      </c>
      <c r="BN4" s="36">
        <v>2025</v>
      </c>
      <c r="BO4" s="36">
        <v>2026</v>
      </c>
      <c r="BP4" s="36">
        <v>2027</v>
      </c>
      <c r="BQ4" s="36">
        <v>2028</v>
      </c>
      <c r="BR4" s="36">
        <v>2029</v>
      </c>
      <c r="BS4" s="36">
        <v>2030</v>
      </c>
      <c r="BT4" s="37"/>
    </row>
    <row r="5" spans="10:72" ht="12.75">
      <c r="J5" s="12" t="s">
        <v>1</v>
      </c>
      <c r="K5" s="13">
        <v>139392</v>
      </c>
      <c r="L5" s="13">
        <v>139837</v>
      </c>
      <c r="M5" s="13">
        <v>141381</v>
      </c>
      <c r="N5" s="13">
        <v>141187</v>
      </c>
      <c r="O5" s="13">
        <v>142250</v>
      </c>
      <c r="P5" s="13">
        <v>141546</v>
      </c>
      <c r="Q5" s="13">
        <v>139987</v>
      </c>
      <c r="R5" s="13">
        <v>138523</v>
      </c>
      <c r="S5" s="13">
        <v>135730</v>
      </c>
      <c r="T5" s="13">
        <v>132668</v>
      </c>
      <c r="U5" s="14">
        <v>130596</v>
      </c>
      <c r="V5" s="14">
        <v>130290</v>
      </c>
      <c r="W5" s="14">
        <v>129143</v>
      </c>
      <c r="X5" s="14">
        <v>128003</v>
      </c>
      <c r="Y5" s="14">
        <v>126902</v>
      </c>
      <c r="Z5" s="14">
        <v>125679</v>
      </c>
      <c r="AA5" s="14">
        <v>125336</v>
      </c>
      <c r="AB5" s="14">
        <v>125507</v>
      </c>
      <c r="AC5" s="14">
        <v>126574</v>
      </c>
      <c r="AD5" s="14">
        <v>127258</v>
      </c>
      <c r="AE5" s="14">
        <v>130301</v>
      </c>
      <c r="AF5" s="14">
        <v>132885</v>
      </c>
      <c r="AG5" s="14">
        <v>134948</v>
      </c>
      <c r="AH5" s="14">
        <v>135259</v>
      </c>
      <c r="AI5" s="14">
        <v>137306</v>
      </c>
      <c r="AJ5" s="14">
        <v>138476</v>
      </c>
      <c r="AK5" s="14">
        <v>139509</v>
      </c>
      <c r="AL5" s="14">
        <v>140058</v>
      </c>
      <c r="AM5" s="14">
        <v>141224</v>
      </c>
      <c r="AN5" s="14">
        <v>142707</v>
      </c>
      <c r="AO5" s="14">
        <v>143082</v>
      </c>
      <c r="AP5" s="14">
        <v>144717</v>
      </c>
      <c r="AQ5" s="15">
        <v>145948</v>
      </c>
      <c r="AR5" s="15">
        <v>147665</v>
      </c>
      <c r="AS5" s="15">
        <v>149895</v>
      </c>
      <c r="AT5" s="15">
        <v>151358</v>
      </c>
      <c r="AU5" s="15">
        <v>153051</v>
      </c>
      <c r="AV5" s="15">
        <v>154794</v>
      </c>
      <c r="AW5" s="15">
        <v>157706</v>
      </c>
      <c r="AX5" s="15">
        <v>159221</v>
      </c>
      <c r="AY5" s="15">
        <v>160775</v>
      </c>
      <c r="AZ5" s="15">
        <v>162466</v>
      </c>
      <c r="BA5" s="25">
        <v>163718.90356</v>
      </c>
      <c r="BB5" s="25">
        <v>165058.23132</v>
      </c>
      <c r="BC5" s="25">
        <v>166235.60634</v>
      </c>
      <c r="BD5" s="25">
        <v>167444.03755</v>
      </c>
      <c r="BE5" s="25">
        <v>168609.36354</v>
      </c>
      <c r="BF5" s="25">
        <v>170092.38744</v>
      </c>
      <c r="BG5" s="25">
        <v>171742.7856</v>
      </c>
      <c r="BH5" s="25">
        <v>173363.67751</v>
      </c>
      <c r="BI5" s="25">
        <v>174988.42007</v>
      </c>
      <c r="BJ5" s="25">
        <v>176816.45684</v>
      </c>
      <c r="BK5" s="25">
        <v>178863.69527</v>
      </c>
      <c r="BL5" s="25">
        <v>181066.72537</v>
      </c>
      <c r="BM5" s="25">
        <v>183118.67369</v>
      </c>
      <c r="BN5" s="25">
        <v>185142.57747</v>
      </c>
      <c r="BO5" s="25">
        <v>187131.44412</v>
      </c>
      <c r="BP5" s="25">
        <v>188925.91713</v>
      </c>
      <c r="BQ5" s="25">
        <v>190751.1246</v>
      </c>
      <c r="BR5" s="25">
        <v>192065.61486</v>
      </c>
      <c r="BS5" s="25">
        <v>193503.84913</v>
      </c>
      <c r="BT5" s="9"/>
    </row>
    <row r="6" spans="10:72" ht="12.75">
      <c r="J6" s="12" t="s">
        <v>2</v>
      </c>
      <c r="K6" s="13">
        <v>160266</v>
      </c>
      <c r="L6" s="13">
        <v>161457</v>
      </c>
      <c r="M6" s="13">
        <v>163567</v>
      </c>
      <c r="N6" s="13">
        <v>162329</v>
      </c>
      <c r="O6" s="13">
        <v>162825</v>
      </c>
      <c r="P6" s="13">
        <v>160645</v>
      </c>
      <c r="Q6" s="13">
        <v>158823</v>
      </c>
      <c r="R6" s="13">
        <v>159086</v>
      </c>
      <c r="S6" s="13">
        <v>158315</v>
      </c>
      <c r="T6" s="13">
        <v>157239</v>
      </c>
      <c r="U6" s="14">
        <v>155057</v>
      </c>
      <c r="V6" s="14">
        <v>156499</v>
      </c>
      <c r="W6" s="14">
        <v>158631</v>
      </c>
      <c r="X6" s="14">
        <v>160235</v>
      </c>
      <c r="Y6" s="14">
        <v>162103</v>
      </c>
      <c r="Z6" s="14">
        <v>163779</v>
      </c>
      <c r="AA6" s="14">
        <v>166250</v>
      </c>
      <c r="AB6" s="14">
        <v>168777</v>
      </c>
      <c r="AC6" s="14">
        <v>171315</v>
      </c>
      <c r="AD6" s="14">
        <v>173637</v>
      </c>
      <c r="AE6" s="14">
        <v>177340</v>
      </c>
      <c r="AF6" s="14">
        <v>180766</v>
      </c>
      <c r="AG6" s="14">
        <v>183081</v>
      </c>
      <c r="AH6" s="14">
        <v>184133</v>
      </c>
      <c r="AI6" s="14">
        <v>185129</v>
      </c>
      <c r="AJ6" s="14">
        <v>184926</v>
      </c>
      <c r="AK6" s="14">
        <v>182543</v>
      </c>
      <c r="AL6" s="14">
        <v>180761</v>
      </c>
      <c r="AM6" s="14">
        <v>179534</v>
      </c>
      <c r="AN6" s="14">
        <v>178756</v>
      </c>
      <c r="AO6" s="14">
        <v>178066</v>
      </c>
      <c r="AP6" s="14">
        <v>178610</v>
      </c>
      <c r="AQ6" s="15">
        <v>178728</v>
      </c>
      <c r="AR6" s="15">
        <v>179476</v>
      </c>
      <c r="AS6" s="15">
        <v>179702</v>
      </c>
      <c r="AT6" s="15">
        <v>179387</v>
      </c>
      <c r="AU6" s="15">
        <v>179739</v>
      </c>
      <c r="AV6" s="15">
        <v>182045</v>
      </c>
      <c r="AW6" s="15">
        <v>188118</v>
      </c>
      <c r="AX6" s="15">
        <v>192666</v>
      </c>
      <c r="AY6" s="15">
        <v>195295</v>
      </c>
      <c r="AZ6" s="15">
        <v>199081</v>
      </c>
      <c r="BA6" s="25">
        <v>202175.73421999998</v>
      </c>
      <c r="BB6" s="25">
        <v>204828.92992700002</v>
      </c>
      <c r="BC6" s="25">
        <v>207295.773846</v>
      </c>
      <c r="BD6" s="25">
        <v>209767.230643</v>
      </c>
      <c r="BE6" s="25">
        <v>212589.14023100003</v>
      </c>
      <c r="BF6" s="25">
        <v>214917.18326700001</v>
      </c>
      <c r="BG6" s="25">
        <v>216882.094143</v>
      </c>
      <c r="BH6" s="25">
        <v>218836.829573</v>
      </c>
      <c r="BI6" s="25">
        <v>220326.782465</v>
      </c>
      <c r="BJ6" s="25">
        <v>221753.45938800002</v>
      </c>
      <c r="BK6" s="25">
        <v>222592.04237600003</v>
      </c>
      <c r="BL6" s="25">
        <v>223353.413816</v>
      </c>
      <c r="BM6" s="25">
        <v>223974.176767</v>
      </c>
      <c r="BN6" s="25">
        <v>224544.066384</v>
      </c>
      <c r="BO6" s="25">
        <v>224865.153581</v>
      </c>
      <c r="BP6" s="25">
        <v>225302.01959799998</v>
      </c>
      <c r="BQ6" s="25">
        <v>225281.848598</v>
      </c>
      <c r="BR6" s="25">
        <v>225574.71859899999</v>
      </c>
      <c r="BS6" s="25">
        <v>225513.289795</v>
      </c>
      <c r="BT6" s="9"/>
    </row>
    <row r="7" spans="10:72" ht="12.75">
      <c r="J7" s="12" t="s">
        <v>3</v>
      </c>
      <c r="K7" s="13">
        <v>148028</v>
      </c>
      <c r="L7" s="13">
        <v>148851</v>
      </c>
      <c r="M7" s="13">
        <v>150075</v>
      </c>
      <c r="N7" s="13">
        <v>150201</v>
      </c>
      <c r="O7" s="13">
        <v>151248</v>
      </c>
      <c r="P7" s="13">
        <v>151184</v>
      </c>
      <c r="Q7" s="13">
        <v>150884</v>
      </c>
      <c r="R7" s="13">
        <v>150958</v>
      </c>
      <c r="S7" s="13">
        <v>150356</v>
      </c>
      <c r="T7" s="13">
        <v>150137</v>
      </c>
      <c r="U7" s="14">
        <v>151165</v>
      </c>
      <c r="V7" s="14">
        <v>153001</v>
      </c>
      <c r="W7" s="14">
        <v>155960</v>
      </c>
      <c r="X7" s="14">
        <v>158693</v>
      </c>
      <c r="Y7" s="14">
        <v>162061</v>
      </c>
      <c r="Z7" s="14">
        <v>164445</v>
      </c>
      <c r="AA7" s="14">
        <v>167201</v>
      </c>
      <c r="AB7" s="14">
        <v>170214</v>
      </c>
      <c r="AC7" s="14">
        <v>173397</v>
      </c>
      <c r="AD7" s="14">
        <v>176270</v>
      </c>
      <c r="AE7" s="14">
        <v>178984</v>
      </c>
      <c r="AF7" s="14">
        <v>181222</v>
      </c>
      <c r="AG7" s="14">
        <v>182285</v>
      </c>
      <c r="AH7" s="14">
        <v>183830</v>
      </c>
      <c r="AI7" s="14">
        <v>185189</v>
      </c>
      <c r="AJ7" s="14">
        <v>186850</v>
      </c>
      <c r="AK7" s="14">
        <v>188187</v>
      </c>
      <c r="AL7" s="14">
        <v>189720</v>
      </c>
      <c r="AM7" s="14">
        <v>192254</v>
      </c>
      <c r="AN7" s="14">
        <v>194854</v>
      </c>
      <c r="AO7" s="14">
        <v>200273</v>
      </c>
      <c r="AP7" s="14">
        <v>200957</v>
      </c>
      <c r="AQ7" s="15">
        <v>206989</v>
      </c>
      <c r="AR7" s="15">
        <v>211543</v>
      </c>
      <c r="AS7" s="15">
        <v>216218</v>
      </c>
      <c r="AT7" s="15">
        <v>220589</v>
      </c>
      <c r="AU7" s="15">
        <v>224766</v>
      </c>
      <c r="AV7" s="15">
        <v>228245</v>
      </c>
      <c r="AW7" s="15">
        <v>232815</v>
      </c>
      <c r="AX7" s="15">
        <v>236534</v>
      </c>
      <c r="AY7" s="15">
        <v>239911</v>
      </c>
      <c r="AZ7" s="15">
        <v>244859</v>
      </c>
      <c r="BA7" s="25">
        <v>243112.57703000004</v>
      </c>
      <c r="BB7" s="25">
        <v>245287.402153</v>
      </c>
      <c r="BC7" s="25">
        <v>247760.16590400002</v>
      </c>
      <c r="BD7" s="25">
        <v>250282.524707</v>
      </c>
      <c r="BE7" s="25">
        <v>252555.447499</v>
      </c>
      <c r="BF7" s="25">
        <v>255284.44639299996</v>
      </c>
      <c r="BG7" s="25">
        <v>258061.387387</v>
      </c>
      <c r="BH7" s="25">
        <v>260623.54508699998</v>
      </c>
      <c r="BI7" s="25">
        <v>263279.790855</v>
      </c>
      <c r="BJ7" s="25">
        <v>265504.426162</v>
      </c>
      <c r="BK7" s="25">
        <v>267479.02248399996</v>
      </c>
      <c r="BL7" s="25">
        <v>268958.561574</v>
      </c>
      <c r="BM7" s="25">
        <v>270401.785563</v>
      </c>
      <c r="BN7" s="25">
        <v>271843.084096</v>
      </c>
      <c r="BO7" s="25">
        <v>273523.19478900003</v>
      </c>
      <c r="BP7" s="25">
        <v>274626.295842</v>
      </c>
      <c r="BQ7" s="25">
        <v>275622.760792</v>
      </c>
      <c r="BR7" s="25">
        <v>276727.303141</v>
      </c>
      <c r="BS7" s="25">
        <v>277957.306895</v>
      </c>
      <c r="BT7" s="9"/>
    </row>
    <row r="8" spans="10:72" ht="12.75">
      <c r="J8" s="12" t="s">
        <v>4</v>
      </c>
      <c r="K8" s="13">
        <v>53299</v>
      </c>
      <c r="L8" s="13">
        <v>54459</v>
      </c>
      <c r="M8" s="13">
        <v>55596</v>
      </c>
      <c r="N8" s="13">
        <v>56957</v>
      </c>
      <c r="O8" s="13">
        <v>58005</v>
      </c>
      <c r="P8" s="13">
        <v>59509</v>
      </c>
      <c r="Q8" s="13">
        <v>60772</v>
      </c>
      <c r="R8" s="13">
        <v>61808</v>
      </c>
      <c r="S8" s="13">
        <v>62711</v>
      </c>
      <c r="T8" s="13">
        <v>62831</v>
      </c>
      <c r="U8" s="14">
        <v>62532</v>
      </c>
      <c r="V8" s="14">
        <v>62409</v>
      </c>
      <c r="W8" s="14">
        <v>62294</v>
      </c>
      <c r="X8" s="14">
        <v>61662</v>
      </c>
      <c r="Y8" s="14">
        <v>61429</v>
      </c>
      <c r="Z8" s="14">
        <v>61738</v>
      </c>
      <c r="AA8" s="14">
        <v>62233</v>
      </c>
      <c r="AB8" s="14">
        <v>62674</v>
      </c>
      <c r="AC8" s="14">
        <v>62466</v>
      </c>
      <c r="AD8" s="14">
        <v>63206</v>
      </c>
      <c r="AE8" s="14">
        <v>64418</v>
      </c>
      <c r="AF8" s="14">
        <v>64989</v>
      </c>
      <c r="AG8" s="14">
        <v>64916</v>
      </c>
      <c r="AH8" s="14">
        <v>65225</v>
      </c>
      <c r="AI8" s="14">
        <v>65548</v>
      </c>
      <c r="AJ8" s="14">
        <v>66409</v>
      </c>
      <c r="AK8" s="14">
        <v>67429</v>
      </c>
      <c r="AL8" s="14">
        <v>68338</v>
      </c>
      <c r="AM8" s="14">
        <v>69364</v>
      </c>
      <c r="AN8" s="14">
        <v>70181</v>
      </c>
      <c r="AO8" s="14">
        <v>68660</v>
      </c>
      <c r="AP8" s="14">
        <v>70153</v>
      </c>
      <c r="AQ8" s="15">
        <v>68927</v>
      </c>
      <c r="AR8" s="15">
        <v>69199</v>
      </c>
      <c r="AS8" s="15">
        <v>69503</v>
      </c>
      <c r="AT8" s="15">
        <v>69972</v>
      </c>
      <c r="AU8" s="15">
        <v>70922</v>
      </c>
      <c r="AV8" s="15">
        <v>72799</v>
      </c>
      <c r="AW8" s="15">
        <v>75011</v>
      </c>
      <c r="AX8" s="15">
        <v>77232</v>
      </c>
      <c r="AY8" s="15">
        <v>79085</v>
      </c>
      <c r="AZ8" s="15">
        <v>81363</v>
      </c>
      <c r="BA8" s="25">
        <v>84389.478486</v>
      </c>
      <c r="BB8" s="25">
        <v>86862.252453</v>
      </c>
      <c r="BC8" s="25">
        <v>88984.340911</v>
      </c>
      <c r="BD8" s="25">
        <v>90875.101567</v>
      </c>
      <c r="BE8" s="25">
        <v>92720.206789</v>
      </c>
      <c r="BF8" s="25">
        <v>94507.108751</v>
      </c>
      <c r="BG8" s="25">
        <v>96138.979285</v>
      </c>
      <c r="BH8" s="25">
        <v>97831.756445</v>
      </c>
      <c r="BI8" s="25">
        <v>99685.884069</v>
      </c>
      <c r="BJ8" s="25">
        <v>101337.86979</v>
      </c>
      <c r="BK8" s="25">
        <v>102920.71553</v>
      </c>
      <c r="BL8" s="25">
        <v>104514.35358</v>
      </c>
      <c r="BM8" s="25">
        <v>106177.51111</v>
      </c>
      <c r="BN8" s="25">
        <v>107893.55057</v>
      </c>
      <c r="BO8" s="25">
        <v>109320.8754</v>
      </c>
      <c r="BP8" s="25">
        <v>111337.98717</v>
      </c>
      <c r="BQ8" s="25">
        <v>113978.83269</v>
      </c>
      <c r="BR8" s="25">
        <v>116802.81261</v>
      </c>
      <c r="BS8" s="25">
        <v>119914.58223</v>
      </c>
      <c r="BT8" s="9"/>
    </row>
    <row r="9" spans="10:72" ht="12.75">
      <c r="J9" s="28" t="s">
        <v>5</v>
      </c>
      <c r="K9" s="29">
        <v>10981</v>
      </c>
      <c r="L9" s="29">
        <v>11300</v>
      </c>
      <c r="M9" s="29">
        <v>11789</v>
      </c>
      <c r="N9" s="29">
        <v>12124</v>
      </c>
      <c r="O9" s="29">
        <v>12500</v>
      </c>
      <c r="P9" s="29">
        <v>12980</v>
      </c>
      <c r="Q9" s="29">
        <v>13419</v>
      </c>
      <c r="R9" s="29">
        <v>13944</v>
      </c>
      <c r="S9" s="29">
        <v>14510</v>
      </c>
      <c r="T9" s="29">
        <v>15640</v>
      </c>
      <c r="U9" s="30">
        <v>15888</v>
      </c>
      <c r="V9" s="30">
        <v>16628</v>
      </c>
      <c r="W9" s="30">
        <v>17294</v>
      </c>
      <c r="X9" s="30">
        <v>17843</v>
      </c>
      <c r="Y9" s="30">
        <v>18879</v>
      </c>
      <c r="Z9" s="30">
        <v>19692</v>
      </c>
      <c r="AA9" s="30">
        <v>20323</v>
      </c>
      <c r="AB9" s="30">
        <v>20966</v>
      </c>
      <c r="AC9" s="30">
        <v>21706</v>
      </c>
      <c r="AD9" s="30">
        <v>22317</v>
      </c>
      <c r="AE9" s="30">
        <v>23618</v>
      </c>
      <c r="AF9" s="30">
        <v>24041</v>
      </c>
      <c r="AG9" s="30">
        <v>24427</v>
      </c>
      <c r="AH9" s="30">
        <v>24743</v>
      </c>
      <c r="AI9" s="30">
        <v>25415</v>
      </c>
      <c r="AJ9" s="30">
        <v>25511</v>
      </c>
      <c r="AK9" s="30">
        <v>25488</v>
      </c>
      <c r="AL9" s="30">
        <v>25563</v>
      </c>
      <c r="AM9" s="30">
        <v>25503</v>
      </c>
      <c r="AN9" s="30">
        <v>25778</v>
      </c>
      <c r="AO9" s="30">
        <v>25897</v>
      </c>
      <c r="AP9" s="30">
        <v>27347</v>
      </c>
      <c r="AQ9" s="30">
        <v>27341</v>
      </c>
      <c r="AR9" s="30">
        <v>27967</v>
      </c>
      <c r="AS9" s="30">
        <v>28779</v>
      </c>
      <c r="AT9" s="30">
        <v>29485</v>
      </c>
      <c r="AU9" s="30">
        <v>30181</v>
      </c>
      <c r="AV9" s="30">
        <v>30698</v>
      </c>
      <c r="AW9" s="30">
        <v>31272</v>
      </c>
      <c r="AX9" s="30">
        <v>32149</v>
      </c>
      <c r="AY9" s="30">
        <v>33111</v>
      </c>
      <c r="AZ9" s="30">
        <v>33874</v>
      </c>
      <c r="BA9" s="25">
        <v>34214.109329</v>
      </c>
      <c r="BB9" s="25">
        <v>34805.957813</v>
      </c>
      <c r="BC9" s="25">
        <v>35518.95937</v>
      </c>
      <c r="BD9" s="25">
        <v>36170.055433</v>
      </c>
      <c r="BE9" s="25">
        <v>36794.284013</v>
      </c>
      <c r="BF9" s="25">
        <v>37429.989759</v>
      </c>
      <c r="BG9" s="25">
        <v>38151.698665</v>
      </c>
      <c r="BH9" s="25">
        <v>38901.622727</v>
      </c>
      <c r="BI9" s="25">
        <v>39689.868653</v>
      </c>
      <c r="BJ9" s="25">
        <v>40812.708817</v>
      </c>
      <c r="BK9" s="25">
        <v>42455.545305</v>
      </c>
      <c r="BL9" s="25">
        <v>44315.816615</v>
      </c>
      <c r="BM9" s="25">
        <v>46318.911797</v>
      </c>
      <c r="BN9" s="25">
        <v>48216.255828</v>
      </c>
      <c r="BO9" s="25">
        <v>50369.682908</v>
      </c>
      <c r="BP9" s="25">
        <v>52491.849982</v>
      </c>
      <c r="BQ9" s="25">
        <v>54407.768174</v>
      </c>
      <c r="BR9" s="25">
        <v>56097.358248</v>
      </c>
      <c r="BS9" s="25">
        <v>57509.085143</v>
      </c>
      <c r="BT9" s="9"/>
    </row>
    <row r="10" spans="10:72" s="2" customFormat="1" ht="12.75">
      <c r="J10" s="31" t="s">
        <v>0</v>
      </c>
      <c r="K10" s="26">
        <v>511966</v>
      </c>
      <c r="L10" s="26">
        <v>515904</v>
      </c>
      <c r="M10" s="26">
        <v>522408</v>
      </c>
      <c r="N10" s="26">
        <v>522798</v>
      </c>
      <c r="O10" s="26">
        <v>526828</v>
      </c>
      <c r="P10" s="26">
        <v>525864</v>
      </c>
      <c r="Q10" s="26">
        <v>523885</v>
      </c>
      <c r="R10" s="26">
        <v>524319</v>
      </c>
      <c r="S10" s="26">
        <v>521622</v>
      </c>
      <c r="T10" s="26">
        <v>518515</v>
      </c>
      <c r="U10" s="26">
        <v>515238</v>
      </c>
      <c r="V10" s="26">
        <v>518827</v>
      </c>
      <c r="W10" s="26">
        <v>523322</v>
      </c>
      <c r="X10" s="26">
        <v>526436</v>
      </c>
      <c r="Y10" s="26">
        <v>531374</v>
      </c>
      <c r="Z10" s="26">
        <v>535333</v>
      </c>
      <c r="AA10" s="26">
        <v>541343</v>
      </c>
      <c r="AB10" s="26">
        <v>548138</v>
      </c>
      <c r="AC10" s="26">
        <v>555458</v>
      </c>
      <c r="AD10" s="26">
        <v>562688</v>
      </c>
      <c r="AE10" s="26">
        <v>574661</v>
      </c>
      <c r="AF10" s="26">
        <v>583903</v>
      </c>
      <c r="AG10" s="26">
        <v>589657</v>
      </c>
      <c r="AH10" s="26">
        <v>593190</v>
      </c>
      <c r="AI10" s="26">
        <v>598587</v>
      </c>
      <c r="AJ10" s="26">
        <v>602172</v>
      </c>
      <c r="AK10" s="26">
        <v>603156</v>
      </c>
      <c r="AL10" s="26">
        <v>604440</v>
      </c>
      <c r="AM10" s="26">
        <v>607879</v>
      </c>
      <c r="AN10" s="26">
        <v>612276</v>
      </c>
      <c r="AO10" s="26">
        <v>615978</v>
      </c>
      <c r="AP10" s="26">
        <v>621784</v>
      </c>
      <c r="AQ10" s="26">
        <f>SUM(AQ5:AQ9)</f>
        <v>627933</v>
      </c>
      <c r="AR10" s="26">
        <f>SUM(AR5:AR9)</f>
        <v>635850</v>
      </c>
      <c r="AS10" s="26">
        <f>SUM(AS5:AS9)</f>
        <v>644097</v>
      </c>
      <c r="AT10" s="26">
        <v>650791</v>
      </c>
      <c r="AU10" s="26">
        <v>658659</v>
      </c>
      <c r="AV10" s="26">
        <v>668581</v>
      </c>
      <c r="AW10" s="26">
        <v>684922</v>
      </c>
      <c r="AX10" s="26">
        <v>697802</v>
      </c>
      <c r="AY10" s="26">
        <v>708177</v>
      </c>
      <c r="AZ10" s="26">
        <v>721643</v>
      </c>
      <c r="BA10" s="32">
        <v>727610.80262</v>
      </c>
      <c r="BB10" s="32">
        <v>736842.77367</v>
      </c>
      <c r="BC10" s="32">
        <v>745794.84636</v>
      </c>
      <c r="BD10" s="32">
        <v>754538.9499</v>
      </c>
      <c r="BE10" s="32">
        <v>763268.44207</v>
      </c>
      <c r="BF10" s="32">
        <v>772231.11561</v>
      </c>
      <c r="BG10" s="32">
        <v>780976.94507</v>
      </c>
      <c r="BH10" s="32">
        <v>789557.43134</v>
      </c>
      <c r="BI10" s="32">
        <v>797970.74612</v>
      </c>
      <c r="BJ10" s="32">
        <v>806224.921</v>
      </c>
      <c r="BK10" s="32">
        <v>814311.02097</v>
      </c>
      <c r="BL10" s="32">
        <v>822208.87095</v>
      </c>
      <c r="BM10" s="32">
        <v>829991.05892</v>
      </c>
      <c r="BN10" s="32">
        <v>837639.53435</v>
      </c>
      <c r="BO10" s="32">
        <v>845210.3508</v>
      </c>
      <c r="BP10" s="32">
        <v>852684.06973</v>
      </c>
      <c r="BQ10" s="32">
        <v>860042.33486</v>
      </c>
      <c r="BR10" s="32">
        <v>867267.80746</v>
      </c>
      <c r="BS10" s="32">
        <v>874398.1132</v>
      </c>
      <c r="BT10" s="27"/>
    </row>
    <row r="11" spans="10:72" ht="12.75">
      <c r="J11" s="2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</row>
    <row r="12" spans="10:72" ht="12.75">
      <c r="J12" s="3" t="s">
        <v>15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0:72" s="6" customFormat="1" ht="12.75">
      <c r="J13" s="26"/>
      <c r="K13" s="34">
        <v>1970</v>
      </c>
      <c r="L13" s="34">
        <v>1971</v>
      </c>
      <c r="M13" s="34">
        <v>1972</v>
      </c>
      <c r="N13" s="34">
        <v>1973</v>
      </c>
      <c r="O13" s="34">
        <v>1974</v>
      </c>
      <c r="P13" s="34">
        <v>1975</v>
      </c>
      <c r="Q13" s="34">
        <v>1976</v>
      </c>
      <c r="R13" s="34">
        <v>1977</v>
      </c>
      <c r="S13" s="34">
        <v>1978</v>
      </c>
      <c r="T13" s="34">
        <v>1979</v>
      </c>
      <c r="U13" s="35">
        <v>1980</v>
      </c>
      <c r="V13" s="35">
        <v>1981</v>
      </c>
      <c r="W13" s="35">
        <v>1982</v>
      </c>
      <c r="X13" s="35">
        <v>1983</v>
      </c>
      <c r="Y13" s="35">
        <v>1984</v>
      </c>
      <c r="Z13" s="35">
        <v>1985</v>
      </c>
      <c r="AA13" s="35">
        <v>1986</v>
      </c>
      <c r="AB13" s="35">
        <v>1987</v>
      </c>
      <c r="AC13" s="35">
        <v>1988</v>
      </c>
      <c r="AD13" s="35">
        <v>1989</v>
      </c>
      <c r="AE13" s="35">
        <v>1990</v>
      </c>
      <c r="AF13" s="35">
        <v>1991</v>
      </c>
      <c r="AG13" s="35">
        <v>1992</v>
      </c>
      <c r="AH13" s="35">
        <v>1993</v>
      </c>
      <c r="AI13" s="35">
        <v>1994</v>
      </c>
      <c r="AJ13" s="35">
        <v>1995</v>
      </c>
      <c r="AK13" s="35">
        <v>1996</v>
      </c>
      <c r="AL13" s="35">
        <v>1997</v>
      </c>
      <c r="AM13" s="35">
        <v>1998</v>
      </c>
      <c r="AN13" s="35">
        <v>1999</v>
      </c>
      <c r="AO13" s="35">
        <v>2000</v>
      </c>
      <c r="AP13" s="35">
        <v>2001</v>
      </c>
      <c r="AQ13" s="35">
        <v>2002</v>
      </c>
      <c r="AR13" s="35">
        <v>2003</v>
      </c>
      <c r="AS13" s="35">
        <v>2004</v>
      </c>
      <c r="AT13" s="35">
        <v>2005</v>
      </c>
      <c r="AU13" s="35">
        <v>2006</v>
      </c>
      <c r="AV13" s="35">
        <v>2007</v>
      </c>
      <c r="AW13" s="35">
        <v>2008</v>
      </c>
      <c r="AX13" s="35">
        <v>2009</v>
      </c>
      <c r="AY13" s="35">
        <v>2010</v>
      </c>
      <c r="AZ13" s="35">
        <v>2011</v>
      </c>
      <c r="BA13" s="36">
        <v>2012</v>
      </c>
      <c r="BB13" s="36">
        <v>2013</v>
      </c>
      <c r="BC13" s="36">
        <v>2014</v>
      </c>
      <c r="BD13" s="36">
        <v>2015</v>
      </c>
      <c r="BE13" s="36">
        <v>2016</v>
      </c>
      <c r="BF13" s="36">
        <v>2017</v>
      </c>
      <c r="BG13" s="36">
        <v>2018</v>
      </c>
      <c r="BH13" s="36">
        <v>2019</v>
      </c>
      <c r="BI13" s="36">
        <v>2020</v>
      </c>
      <c r="BJ13" s="36">
        <v>2021</v>
      </c>
      <c r="BK13" s="36">
        <v>2022</v>
      </c>
      <c r="BL13" s="36">
        <v>2023</v>
      </c>
      <c r="BM13" s="36">
        <v>2024</v>
      </c>
      <c r="BN13" s="36">
        <v>2025</v>
      </c>
      <c r="BO13" s="36">
        <v>2026</v>
      </c>
      <c r="BP13" s="36">
        <v>2027</v>
      </c>
      <c r="BQ13" s="36">
        <v>2028</v>
      </c>
      <c r="BR13" s="36">
        <v>2029</v>
      </c>
      <c r="BS13" s="36">
        <v>2030</v>
      </c>
      <c r="BT13" s="37"/>
    </row>
    <row r="14" spans="10:248" ht="12.75">
      <c r="J14" s="15" t="s">
        <v>21</v>
      </c>
      <c r="K14" s="16">
        <f>(K$5+K$8+K$9)/(K$6+K$7)</f>
        <v>0.6606421143453975</v>
      </c>
      <c r="L14" s="16">
        <f aca="true" t="shared" si="0" ref="L14:BS14">(L$5+L$8+L$9)/(L$6+L$7)</f>
        <v>0.6625546231486137</v>
      </c>
      <c r="M14" s="16">
        <f t="shared" si="0"/>
        <v>0.6656187627932484</v>
      </c>
      <c r="N14" s="16">
        <f t="shared" si="0"/>
        <v>0.6727930118708604</v>
      </c>
      <c r="O14" s="16">
        <f t="shared" si="0"/>
        <v>0.6774062081108532</v>
      </c>
      <c r="P14" s="16">
        <f t="shared" si="0"/>
        <v>0.6863858076060918</v>
      </c>
      <c r="Q14" s="16">
        <f t="shared" si="0"/>
        <v>0.6915504008627509</v>
      </c>
      <c r="R14" s="16">
        <f t="shared" si="0"/>
        <v>0.6911115841622479</v>
      </c>
      <c r="S14" s="16">
        <f t="shared" si="0"/>
        <v>0.6898963621461037</v>
      </c>
      <c r="T14" s="16">
        <f t="shared" si="0"/>
        <v>0.686907891312269</v>
      </c>
      <c r="U14" s="16">
        <f t="shared" si="0"/>
        <v>0.6825636303074241</v>
      </c>
      <c r="V14" s="16">
        <f t="shared" si="0"/>
        <v>0.6763392568659128</v>
      </c>
      <c r="W14" s="16">
        <f t="shared" si="0"/>
        <v>0.6634995915331335</v>
      </c>
      <c r="X14" s="16">
        <f t="shared" si="0"/>
        <v>0.6506421512065419</v>
      </c>
      <c r="Y14" s="16">
        <f t="shared" si="0"/>
        <v>0.6392134845325206</v>
      </c>
      <c r="Z14" s="16">
        <f t="shared" si="0"/>
        <v>0.6309989519352637</v>
      </c>
      <c r="AA14" s="16">
        <f t="shared" si="0"/>
        <v>0.6234559200602188</v>
      </c>
      <c r="AB14" s="16">
        <f t="shared" si="0"/>
        <v>0.6169691820726804</v>
      </c>
      <c r="AC14" s="16">
        <f t="shared" si="0"/>
        <v>0.6113683306644387</v>
      </c>
      <c r="AD14" s="16">
        <f t="shared" si="0"/>
        <v>0.608107297081796</v>
      </c>
      <c r="AE14" s="16">
        <f t="shared" si="0"/>
        <v>0.612748509783231</v>
      </c>
      <c r="AF14" s="16">
        <f t="shared" si="0"/>
        <v>0.6130451838182481</v>
      </c>
      <c r="AG14" s="16">
        <f t="shared" si="0"/>
        <v>0.6138803282188271</v>
      </c>
      <c r="AH14" s="16">
        <f t="shared" si="0"/>
        <v>0.612091433106046</v>
      </c>
      <c r="AI14" s="16">
        <f t="shared" si="0"/>
        <v>0.6164134608633661</v>
      </c>
      <c r="AJ14" s="16">
        <f t="shared" si="0"/>
        <v>0.6197172490962299</v>
      </c>
      <c r="AK14" s="16">
        <f t="shared" si="0"/>
        <v>0.6269414398618941</v>
      </c>
      <c r="AL14" s="16">
        <f t="shared" si="0"/>
        <v>0.6315006707496471</v>
      </c>
      <c r="AM14" s="16">
        <f t="shared" si="0"/>
        <v>0.635015116141457</v>
      </c>
      <c r="AN14" s="16">
        <f t="shared" si="0"/>
        <v>0.6388105243435668</v>
      </c>
      <c r="AO14" s="16">
        <f t="shared" si="0"/>
        <v>0.6281112970114104</v>
      </c>
      <c r="AP14" s="16">
        <f t="shared" si="0"/>
        <v>0.6381403019756723</v>
      </c>
      <c r="AQ14" s="16">
        <f t="shared" si="0"/>
        <v>0.6279629884086001</v>
      </c>
      <c r="AR14" s="16">
        <f t="shared" si="0"/>
        <v>0.6261358143721917</v>
      </c>
      <c r="AS14" s="16">
        <f t="shared" si="0"/>
        <v>0.6268362295413215</v>
      </c>
      <c r="AT14" s="16">
        <f t="shared" si="0"/>
        <v>0.6270751245074705</v>
      </c>
      <c r="AU14" s="16">
        <f t="shared" si="0"/>
        <v>0.6283086735639856</v>
      </c>
      <c r="AV14" s="16">
        <f t="shared" si="0"/>
        <v>0.6295327695044968</v>
      </c>
      <c r="AW14" s="16">
        <f t="shared" si="0"/>
        <v>0.6271520645803489</v>
      </c>
      <c r="AX14" s="16">
        <f t="shared" si="0"/>
        <v>0.6258201304753029</v>
      </c>
      <c r="AY14" s="16">
        <f t="shared" si="0"/>
        <v>0.6272225107190618</v>
      </c>
      <c r="AZ14" s="16">
        <f>(AZ$5+AZ$8+AZ$9)/(AZ$6+AZ$7)</f>
        <v>0.6255417398747578</v>
      </c>
      <c r="BA14" s="45">
        <f t="shared" si="0"/>
        <v>0.6340217882263128</v>
      </c>
      <c r="BB14" s="45">
        <f t="shared" si="0"/>
        <v>0.6370051943261626</v>
      </c>
      <c r="BC14" s="45">
        <f t="shared" si="0"/>
        <v>0.6389080577230286</v>
      </c>
      <c r="BD14" s="45">
        <f t="shared" si="0"/>
        <v>0.6401246628768585</v>
      </c>
      <c r="BE14" s="45">
        <f t="shared" si="0"/>
        <v>0.6409272776813439</v>
      </c>
      <c r="BF14" s="45">
        <f t="shared" si="0"/>
        <v>0.6423403640017066</v>
      </c>
      <c r="BG14" s="45">
        <f t="shared" si="0"/>
        <v>0.6443576455963408</v>
      </c>
      <c r="BH14" s="45">
        <f t="shared" si="0"/>
        <v>0.646762637896613</v>
      </c>
      <c r="BI14" s="45">
        <f t="shared" si="0"/>
        <v>0.6500411494282705</v>
      </c>
      <c r="BJ14" s="45">
        <f t="shared" si="0"/>
        <v>0.6546164667750034</v>
      </c>
      <c r="BK14" s="45">
        <f t="shared" si="0"/>
        <v>0.6616182414230609</v>
      </c>
      <c r="BL14" s="45">
        <f t="shared" si="0"/>
        <v>0.6700972392630955</v>
      </c>
      <c r="BM14" s="45">
        <f t="shared" si="0"/>
        <v>0.6788661305764987</v>
      </c>
      <c r="BN14" s="45">
        <f t="shared" si="0"/>
        <v>0.6874722352059544</v>
      </c>
      <c r="BO14" s="45">
        <f t="shared" si="0"/>
        <v>0.6958870598847182</v>
      </c>
      <c r="BP14" s="45">
        <f t="shared" si="0"/>
        <v>0.7056126716317928</v>
      </c>
      <c r="BQ14" s="45">
        <f t="shared" si="0"/>
        <v>0.7169782803583237</v>
      </c>
      <c r="BR14" s="45">
        <f t="shared" si="0"/>
        <v>0.7265863363514639</v>
      </c>
      <c r="BS14" s="45">
        <f t="shared" si="0"/>
        <v>0.7367411700735123</v>
      </c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</row>
    <row r="15" spans="10:248" ht="12.75">
      <c r="J15" s="15" t="s">
        <v>22</v>
      </c>
      <c r="K15" s="16">
        <f>(K$5)/(K$6+K$7)</f>
        <v>0.4521398405418205</v>
      </c>
      <c r="L15" s="16">
        <f aca="true" t="shared" si="1" ref="L15:BS15">(L$5)/(L$6+L$7)</f>
        <v>0.45063936476017374</v>
      </c>
      <c r="M15" s="16">
        <f t="shared" si="1"/>
        <v>0.45077189917166705</v>
      </c>
      <c r="N15" s="16">
        <f t="shared" si="1"/>
        <v>0.4517550315169744</v>
      </c>
      <c r="O15" s="16">
        <f t="shared" si="1"/>
        <v>0.452920180977034</v>
      </c>
      <c r="P15" s="16">
        <f t="shared" si="1"/>
        <v>0.4539218610199821</v>
      </c>
      <c r="Q15" s="16">
        <f t="shared" si="1"/>
        <v>0.4519981789239507</v>
      </c>
      <c r="R15" s="16">
        <f t="shared" si="1"/>
        <v>0.44678497245552246</v>
      </c>
      <c r="S15" s="16">
        <f t="shared" si="1"/>
        <v>0.43972384836929934</v>
      </c>
      <c r="T15" s="16">
        <f t="shared" si="1"/>
        <v>0.431614699911509</v>
      </c>
      <c r="U15" s="16">
        <f t="shared" si="1"/>
        <v>0.4264749103591512</v>
      </c>
      <c r="V15" s="16">
        <f t="shared" si="1"/>
        <v>0.4209693053311793</v>
      </c>
      <c r="W15" s="16">
        <f t="shared" si="1"/>
        <v>0.41051079020060965</v>
      </c>
      <c r="X15" s="16">
        <f t="shared" si="1"/>
        <v>0.40135391060051173</v>
      </c>
      <c r="Y15" s="16">
        <f t="shared" si="1"/>
        <v>0.3914746856529411</v>
      </c>
      <c r="Z15" s="16">
        <f t="shared" si="1"/>
        <v>0.3829061860193039</v>
      </c>
      <c r="AA15" s="16">
        <f t="shared" si="1"/>
        <v>0.37587531601344726</v>
      </c>
      <c r="AB15" s="16">
        <f t="shared" si="1"/>
        <v>0.37023696794310174</v>
      </c>
      <c r="AC15" s="16">
        <f t="shared" si="1"/>
        <v>0.3671876813107754</v>
      </c>
      <c r="AD15" s="16">
        <f t="shared" si="1"/>
        <v>0.36369092358826777</v>
      </c>
      <c r="AE15" s="16">
        <f t="shared" si="1"/>
        <v>0.36568123393316193</v>
      </c>
      <c r="AF15" s="16">
        <f t="shared" si="1"/>
        <v>0.3670978043471054</v>
      </c>
      <c r="AG15" s="16">
        <f t="shared" si="1"/>
        <v>0.36935018584104706</v>
      </c>
      <c r="AH15" s="16">
        <f t="shared" si="1"/>
        <v>0.3675885890700967</v>
      </c>
      <c r="AI15" s="16">
        <f t="shared" si="1"/>
        <v>0.37077862809801304</v>
      </c>
      <c r="AJ15" s="16">
        <f t="shared" si="1"/>
        <v>0.3724715957996213</v>
      </c>
      <c r="AK15" s="16">
        <f t="shared" si="1"/>
        <v>0.3763089040541634</v>
      </c>
      <c r="AL15" s="16">
        <f t="shared" si="1"/>
        <v>0.3780436783532759</v>
      </c>
      <c r="AM15" s="16">
        <f t="shared" si="1"/>
        <v>0.3798508827611434</v>
      </c>
      <c r="AN15" s="16">
        <f t="shared" si="1"/>
        <v>0.3819678274136131</v>
      </c>
      <c r="AO15" s="16">
        <f t="shared" si="1"/>
        <v>0.3781846439304433</v>
      </c>
      <c r="AP15" s="16">
        <f t="shared" si="1"/>
        <v>0.38126865612658634</v>
      </c>
      <c r="AQ15" s="16">
        <f t="shared" si="1"/>
        <v>0.3783810410223039</v>
      </c>
      <c r="AR15" s="16">
        <f t="shared" si="1"/>
        <v>0.3776414956817955</v>
      </c>
      <c r="AS15" s="16">
        <f t="shared" si="1"/>
        <v>0.3785992119620125</v>
      </c>
      <c r="AT15" s="16">
        <f t="shared" si="1"/>
        <v>0.3784177050623037</v>
      </c>
      <c r="AU15" s="16">
        <f t="shared" si="1"/>
        <v>0.37836615122186373</v>
      </c>
      <c r="AV15" s="16">
        <f t="shared" si="1"/>
        <v>0.3772794852421458</v>
      </c>
      <c r="AW15" s="16">
        <f t="shared" si="1"/>
        <v>0.3746581997610071</v>
      </c>
      <c r="AX15" s="16">
        <f t="shared" si="1"/>
        <v>0.37097157502329914</v>
      </c>
      <c r="AY15" s="16">
        <f t="shared" si="1"/>
        <v>0.36942275612009023</v>
      </c>
      <c r="AZ15" s="16">
        <f t="shared" si="1"/>
        <v>0.3659638689913051</v>
      </c>
      <c r="BA15" s="45">
        <f t="shared" si="1"/>
        <v>0.36766943893140425</v>
      </c>
      <c r="BB15" s="45">
        <f t="shared" si="1"/>
        <v>0.3667012715518705</v>
      </c>
      <c r="BC15" s="45">
        <f t="shared" si="1"/>
        <v>0.36530806834721685</v>
      </c>
      <c r="BD15" s="45">
        <f t="shared" si="1"/>
        <v>0.36396940896666863</v>
      </c>
      <c r="BE15" s="45">
        <f t="shared" si="1"/>
        <v>0.3624880692750783</v>
      </c>
      <c r="BF15" s="45">
        <f t="shared" si="1"/>
        <v>0.36174350897718666</v>
      </c>
      <c r="BG15" s="45">
        <f t="shared" si="1"/>
        <v>0.361606785394215</v>
      </c>
      <c r="BH15" s="45">
        <f t="shared" si="1"/>
        <v>0.3615808243443215</v>
      </c>
      <c r="BI15" s="45">
        <f t="shared" si="1"/>
        <v>0.3618404499109466</v>
      </c>
      <c r="BJ15" s="45">
        <f t="shared" si="1"/>
        <v>0.3628806471554907</v>
      </c>
      <c r="BK15" s="45">
        <f t="shared" si="1"/>
        <v>0.3649750170847089</v>
      </c>
      <c r="BL15" s="45">
        <f t="shared" si="1"/>
        <v>0.3677885861430904</v>
      </c>
      <c r="BM15" s="45">
        <f t="shared" si="1"/>
        <v>0.3704036758319709</v>
      </c>
      <c r="BN15" s="45">
        <f t="shared" si="1"/>
        <v>0.3729801975957063</v>
      </c>
      <c r="BO15" s="45">
        <f t="shared" si="1"/>
        <v>0.3754731520751262</v>
      </c>
      <c r="BP15" s="45">
        <f t="shared" si="1"/>
        <v>0.3779060143127147</v>
      </c>
      <c r="BQ15" s="45">
        <f t="shared" si="1"/>
        <v>0.38081327467179055</v>
      </c>
      <c r="BR15" s="45">
        <f t="shared" si="1"/>
        <v>0.38237077803245717</v>
      </c>
      <c r="BS15" s="45">
        <f t="shared" si="1"/>
        <v>0.38433992054782373</v>
      </c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</row>
    <row r="16" spans="10:248" ht="12.75">
      <c r="J16" s="15" t="s">
        <v>23</v>
      </c>
      <c r="K16" s="16">
        <f>(K$8+K$9)/(K$6+K$7)</f>
        <v>0.2085022738035771</v>
      </c>
      <c r="L16" s="16">
        <f aca="true" t="shared" si="2" ref="L16:BS16">(L$8+L$9)/(L$6+L$7)</f>
        <v>0.21191525838843986</v>
      </c>
      <c r="M16" s="16">
        <f t="shared" si="2"/>
        <v>0.21484686362158129</v>
      </c>
      <c r="N16" s="16">
        <f t="shared" si="2"/>
        <v>0.22103798035388603</v>
      </c>
      <c r="O16" s="16">
        <f t="shared" si="2"/>
        <v>0.2244860271338192</v>
      </c>
      <c r="P16" s="16">
        <f t="shared" si="2"/>
        <v>0.2324639465861097</v>
      </c>
      <c r="Q16" s="16">
        <f t="shared" si="2"/>
        <v>0.2395522219388002</v>
      </c>
      <c r="R16" s="16">
        <f t="shared" si="2"/>
        <v>0.2443266117067255</v>
      </c>
      <c r="S16" s="16">
        <f t="shared" si="2"/>
        <v>0.25017251377680444</v>
      </c>
      <c r="T16" s="16">
        <f t="shared" si="2"/>
        <v>0.25529319140075996</v>
      </c>
      <c r="U16" s="16">
        <f t="shared" si="2"/>
        <v>0.2560887199482728</v>
      </c>
      <c r="V16" s="16">
        <f t="shared" si="2"/>
        <v>0.25536995153473346</v>
      </c>
      <c r="W16" s="16">
        <f t="shared" si="2"/>
        <v>0.2529888013325238</v>
      </c>
      <c r="X16" s="16">
        <f t="shared" si="2"/>
        <v>0.2492882406060302</v>
      </c>
      <c r="Y16" s="16">
        <f t="shared" si="2"/>
        <v>0.24773879887957947</v>
      </c>
      <c r="Z16" s="16">
        <f t="shared" si="2"/>
        <v>0.24809276591595983</v>
      </c>
      <c r="AA16" s="16">
        <f t="shared" si="2"/>
        <v>0.24758060404677149</v>
      </c>
      <c r="AB16" s="16">
        <f t="shared" si="2"/>
        <v>0.24673221412957866</v>
      </c>
      <c r="AC16" s="16">
        <f t="shared" si="2"/>
        <v>0.24418064935366335</v>
      </c>
      <c r="AD16" s="16">
        <f t="shared" si="2"/>
        <v>0.2444163734935283</v>
      </c>
      <c r="AE16" s="16">
        <f t="shared" si="2"/>
        <v>0.24706727585006905</v>
      </c>
      <c r="AF16" s="16">
        <f t="shared" si="2"/>
        <v>0.2459473794711427</v>
      </c>
      <c r="AG16" s="16">
        <f t="shared" si="2"/>
        <v>0.2445301423777801</v>
      </c>
      <c r="AH16" s="16">
        <f t="shared" si="2"/>
        <v>0.24450284403594927</v>
      </c>
      <c r="AI16" s="16">
        <f t="shared" si="2"/>
        <v>0.24563483276535303</v>
      </c>
      <c r="AJ16" s="16">
        <f t="shared" si="2"/>
        <v>0.24724565329660872</v>
      </c>
      <c r="AK16" s="16">
        <f t="shared" si="2"/>
        <v>0.2506325358077307</v>
      </c>
      <c r="AL16" s="16">
        <f t="shared" si="2"/>
        <v>0.2534569923963712</v>
      </c>
      <c r="AM16" s="16">
        <f t="shared" si="2"/>
        <v>0.2551642333803135</v>
      </c>
      <c r="AN16" s="16">
        <f t="shared" si="2"/>
        <v>0.2568426969299537</v>
      </c>
      <c r="AO16" s="16">
        <f t="shared" si="2"/>
        <v>0.24992665308096707</v>
      </c>
      <c r="AP16" s="16">
        <f t="shared" si="2"/>
        <v>0.25687164584908595</v>
      </c>
      <c r="AQ16" s="16">
        <f t="shared" si="2"/>
        <v>0.24958194738629616</v>
      </c>
      <c r="AR16" s="16">
        <f t="shared" si="2"/>
        <v>0.24849431869039612</v>
      </c>
      <c r="AS16" s="16">
        <f t="shared" si="2"/>
        <v>0.24823701757930894</v>
      </c>
      <c r="AT16" s="16">
        <f t="shared" si="2"/>
        <v>0.2486574194451667</v>
      </c>
      <c r="AU16" s="16">
        <f t="shared" si="2"/>
        <v>0.24994252234212186</v>
      </c>
      <c r="AV16" s="16">
        <f t="shared" si="2"/>
        <v>0.252253284262351</v>
      </c>
      <c r="AW16" s="16">
        <f t="shared" si="2"/>
        <v>0.2524938648193418</v>
      </c>
      <c r="AX16" s="16">
        <f t="shared" si="2"/>
        <v>0.25484855545200374</v>
      </c>
      <c r="AY16" s="16">
        <f t="shared" si="2"/>
        <v>0.25779975459897153</v>
      </c>
      <c r="AZ16" s="16">
        <f t="shared" si="2"/>
        <v>0.25957787088345274</v>
      </c>
      <c r="BA16" s="45">
        <f t="shared" si="2"/>
        <v>0.26635234929490864</v>
      </c>
      <c r="BB16" s="45">
        <f t="shared" si="2"/>
        <v>0.2703039227742922</v>
      </c>
      <c r="BC16" s="45">
        <f t="shared" si="2"/>
        <v>0.2735999893758117</v>
      </c>
      <c r="BD16" s="45">
        <f t="shared" si="2"/>
        <v>0.2761552539101899</v>
      </c>
      <c r="BE16" s="45">
        <f t="shared" si="2"/>
        <v>0.2784392084062657</v>
      </c>
      <c r="BF16" s="45">
        <f t="shared" si="2"/>
        <v>0.2805968550245199</v>
      </c>
      <c r="BG16" s="45">
        <f t="shared" si="2"/>
        <v>0.28275086020212586</v>
      </c>
      <c r="BH16" s="45">
        <f t="shared" si="2"/>
        <v>0.28518181355229166</v>
      </c>
      <c r="BI16" s="45">
        <f t="shared" si="2"/>
        <v>0.2882006995173239</v>
      </c>
      <c r="BJ16" s="45">
        <f t="shared" si="2"/>
        <v>0.2917358196195128</v>
      </c>
      <c r="BK16" s="45">
        <f t="shared" si="2"/>
        <v>0.29664322433835194</v>
      </c>
      <c r="BL16" s="45">
        <f t="shared" si="2"/>
        <v>0.30230865312000516</v>
      </c>
      <c r="BM16" s="45">
        <f t="shared" si="2"/>
        <v>0.30846245474452777</v>
      </c>
      <c r="BN16" s="45">
        <f t="shared" si="2"/>
        <v>0.314492037610248</v>
      </c>
      <c r="BO16" s="45">
        <f t="shared" si="2"/>
        <v>0.320413907809592</v>
      </c>
      <c r="BP16" s="45">
        <f t="shared" si="2"/>
        <v>0.327706657319078</v>
      </c>
      <c r="BQ16" s="45">
        <f t="shared" si="2"/>
        <v>0.33616500568653307</v>
      </c>
      <c r="BR16" s="45">
        <f t="shared" si="2"/>
        <v>0.3442155583190068</v>
      </c>
      <c r="BS16" s="45">
        <f t="shared" si="2"/>
        <v>0.3524012495256886</v>
      </c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</row>
    <row r="17" spans="10:55" ht="12.75">
      <c r="J17" s="38" t="s">
        <v>19</v>
      </c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40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2"/>
      <c r="AP17" s="42"/>
      <c r="AQ17" s="39"/>
      <c r="AR17" s="39"/>
      <c r="AS17" s="43"/>
      <c r="AT17" s="43"/>
      <c r="AU17" s="43"/>
      <c r="AV17" s="43"/>
      <c r="AW17" s="43"/>
      <c r="AX17" s="43"/>
      <c r="AY17" s="43"/>
      <c r="AZ17" s="38"/>
      <c r="BA17" s="44">
        <v>0.4</v>
      </c>
      <c r="BB17" s="11"/>
      <c r="BC17" s="11"/>
    </row>
    <row r="18" spans="10:248" ht="12.75">
      <c r="J18" s="23" t="s">
        <v>16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</row>
    <row r="19" spans="10:248" ht="12.75">
      <c r="J19" s="23" t="s">
        <v>17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</row>
    <row r="20" spans="10:51" ht="12.75">
      <c r="J20" s="3" t="s">
        <v>20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O20" s="2"/>
      <c r="AP20" s="2"/>
      <c r="AS20" s="10"/>
      <c r="AT20" s="10"/>
      <c r="AU20" s="10"/>
      <c r="AV20" s="10"/>
      <c r="AW20" s="10"/>
      <c r="AX20" s="10"/>
      <c r="AY20" s="10"/>
    </row>
    <row r="22" spans="10:25" s="18" customFormat="1" ht="12.75">
      <c r="J22" s="17" t="s">
        <v>10</v>
      </c>
      <c r="K22" s="21" t="s">
        <v>7</v>
      </c>
      <c r="Y22" s="19"/>
    </row>
    <row r="23" spans="10:51" ht="12.75">
      <c r="J23" s="2" t="s">
        <v>11</v>
      </c>
      <c r="K23" s="22" t="s">
        <v>9</v>
      </c>
      <c r="L23" s="4"/>
      <c r="M23" s="4"/>
      <c r="N23" s="4"/>
      <c r="O23" s="4"/>
      <c r="P23" s="4"/>
      <c r="Q23" s="4"/>
      <c r="R23" s="4"/>
      <c r="S23" s="4"/>
      <c r="T23" s="4"/>
      <c r="Z23" s="7"/>
      <c r="AA23" s="7"/>
      <c r="AB23" s="7"/>
      <c r="AC23" s="7"/>
      <c r="AD23" s="7"/>
      <c r="AE23" s="8"/>
      <c r="AF23" s="1"/>
      <c r="AG23" s="1"/>
      <c r="AH23" s="1"/>
      <c r="AI23" s="1"/>
      <c r="AJ23" s="1"/>
      <c r="AK23" s="1"/>
      <c r="AL23" s="1"/>
      <c r="AM23" s="1"/>
      <c r="AN23" s="1"/>
      <c r="AO23" s="4"/>
      <c r="AP23" s="4"/>
      <c r="AQ23" s="4"/>
      <c r="AR23" s="4"/>
      <c r="AS23" s="20"/>
      <c r="AT23" s="20"/>
      <c r="AU23" s="20"/>
      <c r="AV23" s="20"/>
      <c r="AW23" s="20"/>
      <c r="AX23" s="20"/>
      <c r="AY23" s="20"/>
    </row>
    <row r="24" spans="10:51" ht="12.75">
      <c r="J24" s="2" t="s">
        <v>12</v>
      </c>
      <c r="K24" s="22" t="s">
        <v>8</v>
      </c>
      <c r="Z24" s="7"/>
      <c r="AA24" s="7"/>
      <c r="AB24" s="7"/>
      <c r="AC24" s="7"/>
      <c r="AD24" s="7"/>
      <c r="AE24" s="8"/>
      <c r="AF24" s="1"/>
      <c r="AG24" s="1"/>
      <c r="AH24" s="1"/>
      <c r="AI24" s="1"/>
      <c r="AJ24" s="1"/>
      <c r="AK24" s="1"/>
      <c r="AL24" s="1"/>
      <c r="AM24" s="1"/>
      <c r="AN24" s="1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</row>
    <row r="25" spans="10:51" ht="12.75">
      <c r="J25" s="2"/>
      <c r="Z25" s="7"/>
      <c r="AA25" s="7"/>
      <c r="AB25" s="7"/>
      <c r="AC25" s="7"/>
      <c r="AD25" s="7"/>
      <c r="AE25" s="8"/>
      <c r="AF25" s="1"/>
      <c r="AG25" s="1"/>
      <c r="AH25" s="1"/>
      <c r="AI25" s="1"/>
      <c r="AJ25" s="1"/>
      <c r="AK25" s="1"/>
      <c r="AL25" s="1"/>
      <c r="AM25" s="1"/>
      <c r="AN25" s="1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</row>
    <row r="26" spans="10:51" ht="12.75">
      <c r="J26" s="2"/>
      <c r="Z26" s="7"/>
      <c r="AA26" s="7"/>
      <c r="AB26" s="7"/>
      <c r="AC26" s="7"/>
      <c r="AD26" s="7"/>
      <c r="AE26" s="8"/>
      <c r="AF26" s="1"/>
      <c r="AG26" s="1"/>
      <c r="AH26" s="1"/>
      <c r="AI26" s="1"/>
      <c r="AJ26" s="1"/>
      <c r="AK26" s="1"/>
      <c r="AL26" s="1"/>
      <c r="AM26" s="1"/>
      <c r="AN26" s="1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</row>
    <row r="27" spans="10:51" ht="12.75">
      <c r="J27" s="2"/>
      <c r="Z27" s="7"/>
      <c r="AA27" s="7"/>
      <c r="AB27" s="7"/>
      <c r="AC27" s="7"/>
      <c r="AD27" s="7"/>
      <c r="AE27" s="8"/>
      <c r="AF27" s="1"/>
      <c r="AG27" s="1"/>
      <c r="AH27" s="1"/>
      <c r="AI27" s="1"/>
      <c r="AJ27" s="1"/>
      <c r="AK27" s="1"/>
      <c r="AL27" s="1"/>
      <c r="AM27" s="1"/>
      <c r="AN27" s="1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</row>
    <row r="28" spans="10:51" ht="12.75">
      <c r="J28" s="2"/>
      <c r="Z28" s="7"/>
      <c r="AA28" s="7"/>
      <c r="AB28" s="7"/>
      <c r="AC28" s="7"/>
      <c r="AD28" s="7"/>
      <c r="AE28" s="8"/>
      <c r="AF28" s="1"/>
      <c r="AG28" s="1"/>
      <c r="AH28" s="1"/>
      <c r="AI28" s="1"/>
      <c r="AJ28" s="1"/>
      <c r="AK28" s="1"/>
      <c r="AL28" s="1"/>
      <c r="AM28" s="1"/>
      <c r="AN28" s="1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</row>
    <row r="29" spans="10:51" ht="12.75">
      <c r="J29" s="2"/>
      <c r="Z29" s="7"/>
      <c r="AA29" s="7"/>
      <c r="AB29" s="7"/>
      <c r="AC29" s="7"/>
      <c r="AD29" s="7"/>
      <c r="AE29" s="8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9"/>
      <c r="AT29" s="9"/>
      <c r="AU29" s="9"/>
      <c r="AV29" s="9"/>
      <c r="AW29" s="9"/>
      <c r="AX29" s="9"/>
      <c r="AY29" s="9"/>
    </row>
    <row r="30" spans="10:51" ht="12.75">
      <c r="J30" s="2"/>
      <c r="Z30" s="7"/>
      <c r="AA30" s="7"/>
      <c r="AB30" s="7"/>
      <c r="AC30" s="7"/>
      <c r="AD30" s="7"/>
      <c r="AE30" s="8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0:51" ht="12.75">
      <c r="J31" s="2"/>
      <c r="K31" s="2"/>
      <c r="Z31" s="7"/>
      <c r="AA31" s="7"/>
      <c r="AB31" s="7"/>
      <c r="AC31" s="7"/>
      <c r="AD31" s="7"/>
      <c r="AE31" s="8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0:51" ht="12.75">
      <c r="J32" s="2"/>
      <c r="Z32" s="7"/>
      <c r="AA32" s="7"/>
      <c r="AB32" s="7"/>
      <c r="AC32" s="7"/>
      <c r="AD32" s="7"/>
      <c r="AE32" s="8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0:51" ht="12.75">
      <c r="J33" s="2"/>
      <c r="Z33" s="7"/>
      <c r="AA33" s="7"/>
      <c r="AB33" s="7"/>
      <c r="AC33" s="7"/>
      <c r="AD33" s="7"/>
      <c r="AE33" s="8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10:51" ht="12.75">
      <c r="J34" s="2"/>
      <c r="Z34" s="7"/>
      <c r="AA34" s="7"/>
      <c r="AB34" s="7"/>
      <c r="AC34" s="7"/>
      <c r="AD34" s="7"/>
      <c r="AE34" s="8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0:51" ht="12.75">
      <c r="J35" s="2"/>
      <c r="Z35" s="7"/>
      <c r="AA35" s="7"/>
      <c r="AB35" s="7"/>
      <c r="AC35" s="7"/>
      <c r="AD35" s="7"/>
      <c r="AE35" s="8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0:51" ht="12.75">
      <c r="J36" s="2"/>
      <c r="Z36" s="7"/>
      <c r="AA36" s="7"/>
      <c r="AB36" s="7"/>
      <c r="AC36" s="7"/>
      <c r="AD36" s="7"/>
      <c r="AE36" s="8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0:51" ht="12.75">
      <c r="J37" s="2"/>
      <c r="Z37" s="7"/>
      <c r="AA37" s="7"/>
      <c r="AB37" s="7"/>
      <c r="AC37" s="7"/>
      <c r="AD37" s="7"/>
      <c r="AE37" s="8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0:51" ht="12.75">
      <c r="J38" s="2"/>
      <c r="Z38" s="7"/>
      <c r="AA38" s="7"/>
      <c r="AB38" s="7"/>
      <c r="AC38" s="7"/>
      <c r="AD38" s="7"/>
      <c r="AE38" s="8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10:51" ht="12.75">
      <c r="J39" s="2"/>
      <c r="Z39" s="7"/>
      <c r="AA39" s="7"/>
      <c r="AB39" s="7"/>
      <c r="AC39" s="7"/>
      <c r="AD39" s="7"/>
      <c r="AE39" s="8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10:51" ht="12.75">
      <c r="J40" s="2"/>
      <c r="Z40" s="7"/>
      <c r="AA40" s="7"/>
      <c r="AB40" s="7"/>
      <c r="AC40" s="7"/>
      <c r="AD40" s="7"/>
      <c r="AE40" s="8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10:51" ht="12.75">
      <c r="J41" s="2"/>
      <c r="Z41" s="7"/>
      <c r="AA41" s="7"/>
      <c r="AB41" s="7"/>
      <c r="AC41" s="7"/>
      <c r="AD41" s="7"/>
      <c r="AE41" s="8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</sheetData>
  <sheetProtection/>
  <printOptions/>
  <pageMargins left="0.7874015748031497" right="0.7874015748031497" top="0.984251968503937" bottom="0.984251968503937" header="0.5118110236220472" footer="0.5118110236220472"/>
  <pageSetup fitToWidth="12" fitToHeight="1" horizontalDpi="600" verticalDpi="600" orientation="landscape" paperSize="9" scale="64" r:id="rId2"/>
  <headerFooter alignWithMargins="0">
    <oddHeader>&amp;CSystème d'indicateurs de développement durable du canton de Vaud</oddHeader>
    <oddFooter>&amp;L&amp;F&amp;R&amp;P</oddFooter>
  </headerFooter>
  <rowBreaks count="1" manualBreakCount="1">
    <brk id="31" max="7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Vaud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Gaël Gillabert</dc:creator>
  <cp:keywords/>
  <dc:description/>
  <cp:lastModifiedBy>znfggt</cp:lastModifiedBy>
  <cp:lastPrinted>2012-05-14T09:06:02Z</cp:lastPrinted>
  <dcterms:created xsi:type="dcterms:W3CDTF">2005-10-06T15:49:37Z</dcterms:created>
  <dcterms:modified xsi:type="dcterms:W3CDTF">2012-05-14T10:00:22Z</dcterms:modified>
  <cp:category/>
  <cp:version/>
  <cp:contentType/>
  <cp:contentStatus/>
</cp:coreProperties>
</file>