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tils\Indicateurs\indicateurs_DD_VD\a_SYSTEME_INDICATEURS\04_logement_infrastructures\4.2_travaux_agrandissement_transfo_entretien\"/>
    </mc:Choice>
  </mc:AlternateContent>
  <xr:revisionPtr revIDLastSave="0" documentId="13_ncr:1_{2F184AC2-C629-4718-B66B-F0D111E14956}" xr6:coauthVersionLast="46" xr6:coauthVersionMax="46" xr10:uidLastSave="{00000000-0000-0000-0000-000000000000}"/>
  <bookViews>
    <workbookView xWindow="-120" yWindow="-120" windowWidth="29040" windowHeight="15840" tabRatio="179" xr2:uid="{00000000-000D-0000-FFFF-FFFF00000000}"/>
  </bookViews>
  <sheets>
    <sheet name="données" sheetId="6" r:id="rId1"/>
    <sheet name="calcul" sheetId="7" r:id="rId2"/>
  </sheets>
  <definedNames>
    <definedName name="grap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7" i="7" l="1"/>
  <c r="AK19" i="7" s="1"/>
  <c r="AJ19" i="7" l="1"/>
  <c r="AI9" i="7" l="1"/>
  <c r="AI17" i="7"/>
  <c r="AI19" i="7" l="1"/>
  <c r="AH17" i="7"/>
  <c r="AH19" i="7" s="1"/>
  <c r="AH9" i="7"/>
  <c r="AG9" i="7" l="1"/>
  <c r="AG17" i="7"/>
  <c r="AG19" i="7" s="1"/>
  <c r="AK21" i="7" s="1"/>
  <c r="AF17" i="7"/>
  <c r="AF9" i="7"/>
  <c r="AF19" i="7" s="1"/>
  <c r="AE17" i="7"/>
  <c r="AE9" i="7"/>
  <c r="AD9" i="7"/>
  <c r="AD17" i="7"/>
  <c r="AD19" i="7" s="1"/>
  <c r="AC17" i="7"/>
  <c r="AC9" i="7"/>
  <c r="AB17" i="7"/>
  <c r="AB9" i="7"/>
  <c r="AA9" i="7"/>
  <c r="AA17" i="7"/>
  <c r="AA19" i="7"/>
  <c r="Z13" i="7"/>
  <c r="Z17" i="7"/>
  <c r="Z9" i="7"/>
  <c r="U9" i="7"/>
  <c r="U19" i="7"/>
  <c r="V9" i="7"/>
  <c r="V19" i="7"/>
  <c r="W17" i="7"/>
  <c r="W19" i="7"/>
  <c r="X17" i="7"/>
  <c r="X9" i="7"/>
  <c r="Y13" i="7"/>
  <c r="Y17" i="7" s="1"/>
  <c r="Y9" i="7"/>
  <c r="T9" i="7"/>
  <c r="T19" i="7"/>
  <c r="E17" i="7"/>
  <c r="E9" i="7"/>
  <c r="F17" i="7"/>
  <c r="F9" i="7"/>
  <c r="F19" i="7" s="1"/>
  <c r="G17" i="7"/>
  <c r="G9" i="7"/>
  <c r="H17" i="7"/>
  <c r="H9" i="7"/>
  <c r="I17" i="7"/>
  <c r="I9" i="7"/>
  <c r="J17" i="7"/>
  <c r="J9" i="7"/>
  <c r="K17" i="7"/>
  <c r="K9" i="7"/>
  <c r="D17" i="7"/>
  <c r="D9" i="7"/>
  <c r="C17" i="7"/>
  <c r="C9" i="7"/>
  <c r="L9" i="7"/>
  <c r="L19" i="7" s="1"/>
  <c r="M9" i="7"/>
  <c r="M19" i="7" s="1"/>
  <c r="N9" i="7"/>
  <c r="N19" i="7" s="1"/>
  <c r="O9" i="7"/>
  <c r="O19" i="7" s="1"/>
  <c r="P9" i="7"/>
  <c r="P19" i="7" s="1"/>
  <c r="Q9" i="7"/>
  <c r="Q19" i="7" s="1"/>
  <c r="R9" i="7"/>
  <c r="R19" i="7" s="1"/>
  <c r="S9" i="7"/>
  <c r="S19" i="7"/>
  <c r="W21" i="7" s="1"/>
  <c r="X19" i="7" l="1"/>
  <c r="AB21" i="7" s="1"/>
  <c r="AC19" i="7"/>
  <c r="I19" i="7"/>
  <c r="AJ21" i="7"/>
  <c r="C19" i="7"/>
  <c r="K19" i="7"/>
  <c r="G19" i="7"/>
  <c r="Y19" i="7"/>
  <c r="AC21" i="7" s="1"/>
  <c r="M21" i="7"/>
  <c r="U21" i="7"/>
  <c r="E19" i="7"/>
  <c r="S21" i="7"/>
  <c r="D19" i="7"/>
  <c r="H19" i="7"/>
  <c r="R21" i="7"/>
  <c r="AE19" i="7"/>
  <c r="AI21" i="7" s="1"/>
  <c r="AB19" i="7"/>
  <c r="V21" i="7"/>
  <c r="J19" i="7"/>
  <c r="Z19" i="7"/>
  <c r="O21" i="7"/>
  <c r="K21" i="7"/>
  <c r="J21" i="7"/>
  <c r="P21" i="7"/>
  <c r="Q21" i="7"/>
  <c r="T21" i="7"/>
  <c r="I21" i="7"/>
  <c r="Y21" i="7"/>
  <c r="X21" i="7" l="1"/>
  <c r="H21" i="7"/>
  <c r="Z21" i="7"/>
  <c r="AA21" i="7"/>
  <c r="N21" i="7"/>
  <c r="AD21" i="7"/>
  <c r="AH21" i="7"/>
  <c r="AG21" i="7"/>
  <c r="AE21" i="7"/>
  <c r="L21" i="7"/>
  <c r="AF21" i="7"/>
</calcChain>
</file>

<file path=xl/sharedStrings.xml><?xml version="1.0" encoding="utf-8"?>
<sst xmlns="http://schemas.openxmlformats.org/spreadsheetml/2006/main" count="29" uniqueCount="18">
  <si>
    <t>Années de calcul</t>
  </si>
  <si>
    <t>4.2. Travaux d'agrandissement, transformation et entretien</t>
  </si>
  <si>
    <t>Dépenses dans la construction, y.c. les travaux d'entretien publics, Vaud</t>
  </si>
  <si>
    <t>Source: OFS, statistique annuelle de la construction</t>
  </si>
  <si>
    <t>Total dépenses de construction</t>
  </si>
  <si>
    <t>Investissements</t>
  </si>
  <si>
    <t>nouvelles constructions</t>
  </si>
  <si>
    <t>transformations</t>
  </si>
  <si>
    <t>Travaux d'entretien publics</t>
  </si>
  <si>
    <t>Entretien + transformations</t>
  </si>
  <si>
    <t>En % du total</t>
  </si>
  <si>
    <t>Moyenne mobile</t>
  </si>
  <si>
    <t>Dépenses entretien + transformations</t>
  </si>
  <si>
    <t>Part (moyenne mobile sur 5 ans)</t>
  </si>
  <si>
    <t>1) Publics et privés; à l'exception des dépenses d'entretien privées.</t>
  </si>
  <si>
    <t>Montants et part des investissements pour agrandissements, transformations et entretien (1)</t>
  </si>
  <si>
    <t>dans le total des dépenses pour la construction (1), Vaud</t>
  </si>
  <si>
    <t>Source: OFS, STATVD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</si>
</sst>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C_H_F_-;\-* #,##0.00\ _C_H_F_-;_-* &quot;-&quot;??\ _C_H_F_-;_-@_-"/>
    <numFmt numFmtId="165" formatCode="0.0"/>
    <numFmt numFmtId="166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1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/>
    <xf numFmtId="0" fontId="8" fillId="0" borderId="0" xfId="1" applyFont="1"/>
    <xf numFmtId="3" fontId="8" fillId="0" borderId="0" xfId="1" applyNumberFormat="1" applyFont="1" applyFill="1"/>
    <xf numFmtId="0" fontId="9" fillId="0" borderId="0" xfId="0" applyFont="1"/>
    <xf numFmtId="0" fontId="9" fillId="0" borderId="0" xfId="0" applyFont="1" applyBorder="1"/>
    <xf numFmtId="0" fontId="9" fillId="0" borderId="0" xfId="1" applyFont="1"/>
    <xf numFmtId="3" fontId="10" fillId="0" borderId="0" xfId="0" applyNumberFormat="1" applyFont="1"/>
    <xf numFmtId="0" fontId="9" fillId="0" borderId="0" xfId="2" applyFont="1"/>
    <xf numFmtId="0" fontId="10" fillId="0" borderId="0" xfId="2" applyFont="1"/>
    <xf numFmtId="0" fontId="9" fillId="2" borderId="0" xfId="2" applyFont="1" applyFill="1"/>
    <xf numFmtId="0" fontId="9" fillId="2" borderId="0" xfId="0" applyFont="1" applyFill="1"/>
    <xf numFmtId="0" fontId="8" fillId="0" borderId="0" xfId="2" applyFont="1"/>
    <xf numFmtId="3" fontId="9" fillId="0" borderId="0" xfId="2" applyNumberFormat="1" applyFont="1"/>
    <xf numFmtId="3" fontId="9" fillId="0" borderId="0" xfId="0" applyNumberFormat="1" applyFont="1" applyBorder="1" applyAlignment="1">
      <alignment horizontal="right" wrapText="1"/>
    </xf>
    <xf numFmtId="3" fontId="9" fillId="0" borderId="0" xfId="2" applyNumberFormat="1" applyFont="1" applyProtection="1"/>
    <xf numFmtId="3" fontId="9" fillId="0" borderId="0" xfId="0" applyNumberFormat="1" applyFont="1"/>
    <xf numFmtId="0" fontId="8" fillId="0" borderId="0" xfId="0" applyFont="1"/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/>
    <xf numFmtId="3" fontId="8" fillId="0" borderId="0" xfId="2" applyNumberFormat="1" applyFont="1"/>
    <xf numFmtId="166" fontId="1" fillId="0" borderId="1" xfId="0" applyNumberFormat="1" applyFont="1" applyBorder="1"/>
    <xf numFmtId="3" fontId="4" fillId="0" borderId="0" xfId="0" applyNumberFormat="1" applyFont="1" applyBorder="1"/>
    <xf numFmtId="166" fontId="1" fillId="0" borderId="0" xfId="0" applyNumberFormat="1" applyFont="1" applyBorder="1"/>
    <xf numFmtId="166" fontId="4" fillId="0" borderId="0" xfId="0" applyNumberFormat="1" applyFont="1"/>
    <xf numFmtId="3" fontId="9" fillId="0" borderId="0" xfId="3" applyNumberFormat="1" applyFont="1"/>
    <xf numFmtId="0" fontId="13" fillId="0" borderId="0" xfId="0" applyFont="1"/>
    <xf numFmtId="2" fontId="0" fillId="0" borderId="0" xfId="0" applyNumberFormat="1"/>
    <xf numFmtId="4" fontId="9" fillId="0" borderId="0" xfId="2" applyNumberFormat="1" applyFont="1"/>
    <xf numFmtId="0" fontId="7" fillId="0" borderId="0" xfId="2" applyFont="1"/>
    <xf numFmtId="166" fontId="1" fillId="0" borderId="0" xfId="0" applyNumberFormat="1" applyFont="1"/>
  </cellXfs>
  <cellStyles count="5">
    <cellStyle name="Milliers" xfId="3" builtinId="3"/>
    <cellStyle name="Normal" xfId="0" builtinId="0"/>
    <cellStyle name="Normal 2 2" xfId="4" xr:uid="{00000000-0005-0000-0000-000002000000}"/>
    <cellStyle name="Normal_annuaire2" xfId="1" xr:uid="{00000000-0005-0000-0000-000003000000}"/>
    <cellStyle name="Normal_Classeur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 Travaux d'agrandissement, transformation et entretien</a:t>
            </a:r>
            <a:endParaRPr lang="fr-CH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 des investissements pour agrandissements, transformations et entretien (1) dans les dépenses totales de construction, Vaud</a:t>
            </a:r>
          </a:p>
        </c:rich>
      </c:tx>
      <c:layout>
        <c:manualLayout>
          <c:xMode val="edge"/>
          <c:yMode val="edge"/>
          <c:x val="0.15957465423205078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71793917251772E-2"/>
          <c:y val="0.26923113038602442"/>
          <c:w val="0.80673898551602929"/>
          <c:h val="0.42582474703912021"/>
        </c:manualLayout>
      </c:layout>
      <c:lineChart>
        <c:grouping val="standard"/>
        <c:varyColors val="0"/>
        <c:ser>
          <c:idx val="2"/>
          <c:order val="0"/>
          <c:tx>
            <c:strRef>
              <c:f>données!$D$5</c:f>
              <c:strCache>
                <c:ptCount val="1"/>
                <c:pt idx="0">
                  <c:v>Part (moyenne mobile sur 5 ans)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données!$A$6:$A$35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données!$D$6:$D$35</c:f>
              <c:numCache>
                <c:formatCode>0.0%</c:formatCode>
                <c:ptCount val="30"/>
                <c:pt idx="0">
                  <c:v>0.27255011606246798</c:v>
                </c:pt>
                <c:pt idx="1">
                  <c:v>0.28109226801577197</c:v>
                </c:pt>
                <c:pt idx="2">
                  <c:v>0.28964614931204202</c:v>
                </c:pt>
                <c:pt idx="3">
                  <c:v>0.30706274404203299</c:v>
                </c:pt>
                <c:pt idx="4">
                  <c:v>0.33064631203259498</c:v>
                </c:pt>
                <c:pt idx="5">
                  <c:v>0.34329051371707398</c:v>
                </c:pt>
                <c:pt idx="6">
                  <c:v>0.36402555673202602</c:v>
                </c:pt>
                <c:pt idx="7">
                  <c:v>0.37416501158753901</c:v>
                </c:pt>
                <c:pt idx="8">
                  <c:v>0.38310767735662993</c:v>
                </c:pt>
                <c:pt idx="9">
                  <c:v>0.3935661318385496</c:v>
                </c:pt>
                <c:pt idx="10">
                  <c:v>0.39550277857595267</c:v>
                </c:pt>
                <c:pt idx="11">
                  <c:v>0.39018309137354273</c:v>
                </c:pt>
                <c:pt idx="12">
                  <c:v>0.39539440720815877</c:v>
                </c:pt>
                <c:pt idx="13">
                  <c:v>0.38543541650295865</c:v>
                </c:pt>
                <c:pt idx="14">
                  <c:v>0.36717927073732914</c:v>
                </c:pt>
                <c:pt idx="15">
                  <c:v>0.36242823194648599</c:v>
                </c:pt>
                <c:pt idx="16">
                  <c:v>0.351800214943705</c:v>
                </c:pt>
                <c:pt idx="17">
                  <c:v>0.34186468203783399</c:v>
                </c:pt>
                <c:pt idx="18">
                  <c:v>0.34430321000949099</c:v>
                </c:pt>
                <c:pt idx="19">
                  <c:v>0.36271776227022184</c:v>
                </c:pt>
                <c:pt idx="20">
                  <c:v>0.376504351654526</c:v>
                </c:pt>
                <c:pt idx="21">
                  <c:v>0.38915641906023701</c:v>
                </c:pt>
                <c:pt idx="22">
                  <c:v>0.39831241086909103</c:v>
                </c:pt>
                <c:pt idx="23">
                  <c:v>0.40537784572934799</c:v>
                </c:pt>
                <c:pt idx="24">
                  <c:v>0.39725361412825799</c:v>
                </c:pt>
                <c:pt idx="25">
                  <c:v>0.39473607012890699</c:v>
                </c:pt>
                <c:pt idx="26">
                  <c:v>0.39377440665246799</c:v>
                </c:pt>
                <c:pt idx="27">
                  <c:v>0.38716842317324501</c:v>
                </c:pt>
                <c:pt idx="28">
                  <c:v>0.382911857122885</c:v>
                </c:pt>
                <c:pt idx="29">
                  <c:v>0.38167149780694498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7-4B2D-9B35-2600E29E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32928"/>
        <c:axId val="234356736"/>
      </c:lineChart>
      <c:catAx>
        <c:axId val="23433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356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435673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332928"/>
        <c:crosses val="autoZero"/>
        <c:crossBetween val="between"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114300</xdr:rowOff>
    </xdr:from>
    <xdr:to>
      <xdr:col>7</xdr:col>
      <xdr:colOff>971550</xdr:colOff>
      <xdr:row>60</xdr:row>
      <xdr:rowOff>19050</xdr:rowOff>
    </xdr:to>
    <xdr:graphicFrame macro="">
      <xdr:nvGraphicFramePr>
        <xdr:cNvPr id="1074" name="Chart 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0.44818</cdr:x>
      <cdr:y>0.85427</cdr:y>
    </cdr:from>
    <cdr:to>
      <cdr:x>0.97936</cdr:x>
      <cdr:y>0.96077</cdr:y>
    </cdr:to>
    <cdr:sp macro="" textlink="">
      <cdr:nvSpPr>
        <cdr:cNvPr id="22529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131" y="2973153"/>
          <a:ext cx="2858608" cy="370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1) Publics et privés; à l'exception des dépenses d'entretien privées.</a:t>
          </a:r>
        </a:p>
      </cdr:txBody>
    </cdr:sp>
  </cdr:relSizeAnchor>
  <cdr:relSizeAnchor xmlns:cdr="http://schemas.openxmlformats.org/drawingml/2006/chartDrawing">
    <cdr:from>
      <cdr:x>0.028</cdr:x>
      <cdr:y>0.91627</cdr:y>
    </cdr:from>
    <cdr:to>
      <cdr:x>0.29838</cdr:x>
      <cdr:y>0.96077</cdr:y>
    </cdr:to>
    <cdr:sp macro="" textlink="">
      <cdr:nvSpPr>
        <cdr:cNvPr id="22530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84" y="3188716"/>
          <a:ext cx="1455075" cy="154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OFS; STATVD</a:t>
          </a:r>
        </a:p>
      </cdr:txBody>
    </cdr:sp>
  </cdr:relSizeAnchor>
  <cdr:relSizeAnchor xmlns:cdr="http://schemas.openxmlformats.org/drawingml/2006/chartDrawing">
    <cdr:from>
      <cdr:x>0.24755</cdr:x>
      <cdr:y>0.34025</cdr:y>
    </cdr:from>
    <cdr:to>
      <cdr:x>0.3917</cdr:x>
      <cdr:y>0.38183</cdr:y>
    </cdr:to>
    <cdr:sp macro="" textlink="">
      <cdr:nvSpPr>
        <cdr:cNvPr id="22531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5389" y="1186097"/>
          <a:ext cx="775776" cy="1445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Part en %</a:t>
          </a:r>
        </a:p>
      </cdr:txBody>
    </cdr:sp>
  </cdr:relSizeAnchor>
  <cdr:relSizeAnchor xmlns:cdr="http://schemas.openxmlformats.org/drawingml/2006/chartDrawing">
    <cdr:from>
      <cdr:x>0.028</cdr:x>
      <cdr:y>0.18147</cdr:y>
    </cdr:from>
    <cdr:to>
      <cdr:x>0.12353</cdr:x>
      <cdr:y>0.22257</cdr:y>
    </cdr:to>
    <cdr:sp macro="" textlink="">
      <cdr:nvSpPr>
        <cdr:cNvPr id="22533" name="Text Box 3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84" y="634087"/>
          <a:ext cx="514100" cy="142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zoomScaleSheetLayoutView="115" workbookViewId="0"/>
  </sheetViews>
  <sheetFormatPr baseColWidth="10" defaultColWidth="11.42578125" defaultRowHeight="12.75" x14ac:dyDescent="0.2"/>
  <cols>
    <col min="1" max="1" width="8" style="24" customWidth="1"/>
    <col min="2" max="2" width="12.5703125" style="24" customWidth="1"/>
    <col min="3" max="3" width="13.7109375" style="24" customWidth="1"/>
    <col min="4" max="4" width="10.7109375" style="24" customWidth="1"/>
    <col min="5" max="5" width="6.42578125" style="24" customWidth="1"/>
    <col min="6" max="6" width="4" style="24" customWidth="1"/>
    <col min="7" max="7" width="10.7109375" style="24" customWidth="1"/>
    <col min="8" max="8" width="16.7109375" style="24" customWidth="1"/>
    <col min="9" max="16384" width="11.42578125" style="24"/>
  </cols>
  <sheetData>
    <row r="1" spans="1:9" x14ac:dyDescent="0.2">
      <c r="A1" s="1" t="s">
        <v>1</v>
      </c>
      <c r="B1" s="1"/>
      <c r="C1" s="1"/>
    </row>
    <row r="3" spans="1:9" s="25" customFormat="1" x14ac:dyDescent="0.2">
      <c r="A3" s="3" t="s">
        <v>15</v>
      </c>
      <c r="B3" s="3"/>
      <c r="C3" s="3"/>
      <c r="D3" s="3"/>
      <c r="G3" s="3"/>
      <c r="H3" s="3"/>
    </row>
    <row r="4" spans="1:9" s="25" customFormat="1" x14ac:dyDescent="0.2">
      <c r="A4" s="3" t="s">
        <v>16</v>
      </c>
      <c r="B4" s="3"/>
      <c r="C4" s="3"/>
      <c r="D4" s="3"/>
      <c r="G4" s="3"/>
      <c r="H4" s="3"/>
    </row>
    <row r="5" spans="1:9" s="28" customFormat="1" ht="51" x14ac:dyDescent="0.2">
      <c r="A5" s="26" t="s">
        <v>0</v>
      </c>
      <c r="B5" s="26" t="s">
        <v>4</v>
      </c>
      <c r="C5" s="26" t="s">
        <v>12</v>
      </c>
      <c r="D5" s="27" t="s">
        <v>13</v>
      </c>
      <c r="G5" s="24"/>
      <c r="H5" s="24"/>
      <c r="I5" s="29"/>
    </row>
    <row r="6" spans="1:9" x14ac:dyDescent="0.2">
      <c r="A6" s="30">
        <v>1990</v>
      </c>
      <c r="B6" s="31">
        <v>4372974</v>
      </c>
      <c r="C6" s="31">
        <v>1323167</v>
      </c>
      <c r="D6" s="32">
        <v>0.27255011606246798</v>
      </c>
      <c r="I6" s="34"/>
    </row>
    <row r="7" spans="1:9" x14ac:dyDescent="0.2">
      <c r="A7" s="30">
        <v>1991</v>
      </c>
      <c r="B7" s="31">
        <v>4028031</v>
      </c>
      <c r="C7" s="31">
        <v>1255033</v>
      </c>
      <c r="D7" s="32">
        <v>0.28109226801577197</v>
      </c>
      <c r="G7" s="40"/>
      <c r="I7" s="34"/>
    </row>
    <row r="8" spans="1:9" x14ac:dyDescent="0.2">
      <c r="A8" s="30">
        <v>1992</v>
      </c>
      <c r="B8" s="31">
        <v>3402996</v>
      </c>
      <c r="C8" s="31">
        <v>1073996</v>
      </c>
      <c r="D8" s="32">
        <v>0.28964614931204202</v>
      </c>
      <c r="G8" s="40"/>
      <c r="I8" s="34"/>
    </row>
    <row r="9" spans="1:9" x14ac:dyDescent="0.2">
      <c r="A9" s="30">
        <v>1993</v>
      </c>
      <c r="B9" s="31">
        <v>2850098</v>
      </c>
      <c r="C9" s="31">
        <v>1007165</v>
      </c>
      <c r="D9" s="32">
        <v>0.30706274404203299</v>
      </c>
      <c r="G9" s="40"/>
      <c r="I9" s="34"/>
    </row>
    <row r="10" spans="1:9" x14ac:dyDescent="0.2">
      <c r="A10" s="30">
        <v>1994</v>
      </c>
      <c r="B10" s="31">
        <v>2927538</v>
      </c>
      <c r="C10" s="31">
        <v>1083471</v>
      </c>
      <c r="D10" s="32">
        <v>0.33064631203259498</v>
      </c>
      <c r="G10" s="40"/>
      <c r="I10" s="34"/>
    </row>
    <row r="11" spans="1:9" x14ac:dyDescent="0.2">
      <c r="A11" s="30">
        <v>1995</v>
      </c>
      <c r="B11" s="31">
        <v>2747318</v>
      </c>
      <c r="C11" s="31">
        <v>1004967</v>
      </c>
      <c r="D11" s="32">
        <v>0.34329051371707398</v>
      </c>
      <c r="G11" s="40"/>
      <c r="I11" s="34"/>
    </row>
    <row r="12" spans="1:9" x14ac:dyDescent="0.2">
      <c r="A12" s="30">
        <v>1996</v>
      </c>
      <c r="B12" s="31">
        <v>2491694</v>
      </c>
      <c r="C12" s="31">
        <v>1034676</v>
      </c>
      <c r="D12" s="32">
        <v>0.36402555673202602</v>
      </c>
      <c r="G12" s="40"/>
      <c r="I12" s="34"/>
    </row>
    <row r="13" spans="1:9" x14ac:dyDescent="0.2">
      <c r="A13" s="30">
        <v>1997</v>
      </c>
      <c r="B13" s="31">
        <v>2503836</v>
      </c>
      <c r="C13" s="31">
        <v>917156</v>
      </c>
      <c r="D13" s="32">
        <v>0.37416501158753901</v>
      </c>
      <c r="G13" s="40"/>
      <c r="I13" s="34"/>
    </row>
    <row r="14" spans="1:9" x14ac:dyDescent="0.2">
      <c r="A14" s="30">
        <v>1998</v>
      </c>
      <c r="B14" s="31">
        <v>2707389</v>
      </c>
      <c r="C14" s="31">
        <v>1077791</v>
      </c>
      <c r="D14" s="32">
        <v>0.38310767735662993</v>
      </c>
      <c r="G14" s="40"/>
      <c r="I14" s="34"/>
    </row>
    <row r="15" spans="1:9" x14ac:dyDescent="0.2">
      <c r="A15" s="30">
        <v>1999</v>
      </c>
      <c r="B15" s="31">
        <v>2617540</v>
      </c>
      <c r="C15" s="31">
        <v>1105619</v>
      </c>
      <c r="D15" s="32">
        <v>0.3935661318385496</v>
      </c>
      <c r="G15" s="40"/>
      <c r="I15" s="34"/>
    </row>
    <row r="16" spans="1:9" x14ac:dyDescent="0.2">
      <c r="A16" s="30">
        <v>2000</v>
      </c>
      <c r="B16" s="31">
        <v>2730641</v>
      </c>
      <c r="C16" s="31">
        <v>1025308</v>
      </c>
      <c r="D16" s="32">
        <v>0.39550277857595267</v>
      </c>
      <c r="G16" s="40"/>
      <c r="I16" s="34"/>
    </row>
    <row r="17" spans="1:9" x14ac:dyDescent="0.2">
      <c r="A17" s="30">
        <v>2001</v>
      </c>
      <c r="B17" s="31">
        <v>2868402</v>
      </c>
      <c r="C17" s="31">
        <v>1114809</v>
      </c>
      <c r="D17" s="32">
        <v>0.39018309137354273</v>
      </c>
      <c r="G17" s="40"/>
      <c r="I17" s="34"/>
    </row>
    <row r="18" spans="1:9" x14ac:dyDescent="0.2">
      <c r="A18" s="30">
        <v>2002</v>
      </c>
      <c r="B18" s="31">
        <v>2908464</v>
      </c>
      <c r="C18" s="31">
        <v>1141156</v>
      </c>
      <c r="D18" s="35">
        <v>0.39539440720815877</v>
      </c>
      <c r="G18" s="40"/>
      <c r="I18" s="34"/>
    </row>
    <row r="19" spans="1:9" x14ac:dyDescent="0.2">
      <c r="A19" s="30">
        <v>2003</v>
      </c>
      <c r="B19" s="31">
        <v>3174037</v>
      </c>
      <c r="C19" s="31">
        <v>1105509</v>
      </c>
      <c r="D19" s="35">
        <v>0.38543541650295865</v>
      </c>
      <c r="G19" s="40"/>
      <c r="I19" s="34"/>
    </row>
    <row r="20" spans="1:9" x14ac:dyDescent="0.2">
      <c r="A20" s="30">
        <v>2004</v>
      </c>
      <c r="B20" s="31">
        <v>3351032</v>
      </c>
      <c r="C20" s="31">
        <v>1109553</v>
      </c>
      <c r="D20" s="35">
        <v>0.36717927073732914</v>
      </c>
      <c r="G20" s="40"/>
      <c r="H20" s="33"/>
      <c r="I20" s="34"/>
    </row>
    <row r="21" spans="1:9" x14ac:dyDescent="0.2">
      <c r="A21" s="30">
        <v>2005</v>
      </c>
      <c r="B21" s="31">
        <v>3716120</v>
      </c>
      <c r="C21" s="31">
        <v>1307061</v>
      </c>
      <c r="D21" s="35">
        <v>0.36242823194648599</v>
      </c>
      <c r="G21" s="40"/>
      <c r="H21" s="33"/>
      <c r="I21" s="34"/>
    </row>
    <row r="22" spans="1:9" x14ac:dyDescent="0.2">
      <c r="A22" s="30">
        <v>2006</v>
      </c>
      <c r="B22" s="31">
        <v>3814513</v>
      </c>
      <c r="C22" s="31">
        <v>1279813</v>
      </c>
      <c r="D22" s="35">
        <v>0.351800214943705</v>
      </c>
      <c r="G22" s="40"/>
      <c r="H22" s="33"/>
      <c r="I22" s="34"/>
    </row>
    <row r="23" spans="1:9" x14ac:dyDescent="0.2">
      <c r="A23" s="30">
        <v>2007</v>
      </c>
      <c r="B23" s="31">
        <v>3880798</v>
      </c>
      <c r="C23" s="31">
        <v>1329869</v>
      </c>
      <c r="D23" s="35">
        <v>0.34186468203783399</v>
      </c>
      <c r="G23" s="40"/>
      <c r="H23" s="33"/>
      <c r="I23" s="34"/>
    </row>
    <row r="24" spans="1:9" x14ac:dyDescent="0.2">
      <c r="A24" s="30">
        <v>2008</v>
      </c>
      <c r="B24" s="31">
        <v>3992720</v>
      </c>
      <c r="C24" s="31">
        <v>1439336</v>
      </c>
      <c r="D24" s="37">
        <v>0.34430321000949099</v>
      </c>
      <c r="G24" s="40"/>
      <c r="H24" s="33"/>
      <c r="I24" s="34"/>
    </row>
    <row r="25" spans="1:9" x14ac:dyDescent="0.2">
      <c r="A25" s="30">
        <v>2009</v>
      </c>
      <c r="B25" s="31">
        <v>4026874</v>
      </c>
      <c r="C25" s="31">
        <v>1704095</v>
      </c>
      <c r="D25" s="37">
        <v>0.36271776227022184</v>
      </c>
      <c r="G25" s="40"/>
      <c r="H25" s="33"/>
      <c r="I25" s="34"/>
    </row>
    <row r="26" spans="1:9" x14ac:dyDescent="0.2">
      <c r="A26" s="30">
        <v>2010</v>
      </c>
      <c r="B26" s="31">
        <v>4580953</v>
      </c>
      <c r="C26" s="31">
        <v>1927025</v>
      </c>
      <c r="D26" s="37">
        <v>0.376504351654526</v>
      </c>
      <c r="G26" s="40"/>
      <c r="H26" s="33"/>
      <c r="I26" s="34"/>
    </row>
    <row r="27" spans="1:9" x14ac:dyDescent="0.2">
      <c r="A27" s="30">
        <v>2011</v>
      </c>
      <c r="B27" s="31">
        <v>4787986</v>
      </c>
      <c r="C27" s="31">
        <v>1909314</v>
      </c>
      <c r="D27" s="37">
        <v>0.38915641906023701</v>
      </c>
      <c r="G27" s="40"/>
      <c r="H27" s="33"/>
      <c r="I27" s="34"/>
    </row>
    <row r="28" spans="1:9" x14ac:dyDescent="0.2">
      <c r="A28" s="30">
        <v>2012</v>
      </c>
      <c r="B28" s="31">
        <v>5096589</v>
      </c>
      <c r="C28" s="31">
        <v>1979817</v>
      </c>
      <c r="D28" s="37">
        <v>0.39831241086909103</v>
      </c>
      <c r="G28" s="40"/>
      <c r="H28" s="33"/>
      <c r="I28" s="34"/>
    </row>
    <row r="29" spans="1:9" x14ac:dyDescent="0.2">
      <c r="A29" s="30">
        <v>2013</v>
      </c>
      <c r="B29" s="31">
        <v>5553545</v>
      </c>
      <c r="C29" s="31">
        <v>2198189</v>
      </c>
      <c r="D29" s="37">
        <v>0.40537784572934799</v>
      </c>
      <c r="G29" s="40"/>
      <c r="H29" s="33"/>
      <c r="I29" s="34"/>
    </row>
    <row r="30" spans="1:9" x14ac:dyDescent="0.2">
      <c r="A30" s="30">
        <v>2014</v>
      </c>
      <c r="B30" s="31">
        <v>5832879</v>
      </c>
      <c r="C30" s="31">
        <v>2231423</v>
      </c>
      <c r="D30" s="37">
        <v>0.39725361412825799</v>
      </c>
      <c r="G30" s="40"/>
      <c r="H30" s="33"/>
      <c r="I30" s="34"/>
    </row>
    <row r="31" spans="1:9" x14ac:dyDescent="0.2">
      <c r="A31" s="30">
        <v>2015</v>
      </c>
      <c r="B31" s="31">
        <v>5771944</v>
      </c>
      <c r="C31" s="31">
        <v>2355372</v>
      </c>
      <c r="D31" s="35">
        <v>0.39473607012890699</v>
      </c>
      <c r="G31" s="40"/>
      <c r="H31" s="33"/>
      <c r="I31" s="34"/>
    </row>
    <row r="32" spans="1:9" x14ac:dyDescent="0.2">
      <c r="A32" s="30">
        <v>2016</v>
      </c>
      <c r="B32" s="31">
        <v>5908316</v>
      </c>
      <c r="C32" s="31">
        <v>2327661</v>
      </c>
      <c r="D32" s="35">
        <v>0.39377440665246799</v>
      </c>
      <c r="G32" s="40"/>
      <c r="H32" s="33"/>
      <c r="I32" s="34"/>
    </row>
    <row r="33" spans="1:9" x14ac:dyDescent="0.2">
      <c r="A33" s="30">
        <v>2017</v>
      </c>
      <c r="B33" s="31">
        <v>6204947</v>
      </c>
      <c r="C33" s="31">
        <v>2205420</v>
      </c>
      <c r="D33" s="35">
        <v>0.38716842317324501</v>
      </c>
      <c r="G33" s="40"/>
      <c r="H33" s="33"/>
      <c r="I33" s="34"/>
    </row>
    <row r="34" spans="1:9" x14ac:dyDescent="0.2">
      <c r="A34" s="33">
        <v>2018</v>
      </c>
      <c r="B34" s="38">
        <v>6362176</v>
      </c>
      <c r="C34" s="38">
        <v>2382854</v>
      </c>
      <c r="D34" s="35">
        <v>0.382911857122885</v>
      </c>
      <c r="G34" s="40"/>
      <c r="H34" s="33"/>
      <c r="I34" s="34"/>
    </row>
    <row r="35" spans="1:9" x14ac:dyDescent="0.2">
      <c r="A35" s="33">
        <v>2019</v>
      </c>
      <c r="B35" s="38">
        <v>6158222</v>
      </c>
      <c r="C35" s="38">
        <v>2317694</v>
      </c>
      <c r="D35" s="46">
        <v>0.38167149780694498</v>
      </c>
      <c r="G35" s="40"/>
      <c r="H35" s="33"/>
      <c r="I35" s="34"/>
    </row>
    <row r="36" spans="1:9" x14ac:dyDescent="0.2">
      <c r="A36" s="33"/>
      <c r="B36" s="38"/>
      <c r="C36" s="38"/>
      <c r="D36" s="39"/>
      <c r="H36" s="33"/>
      <c r="I36" s="34"/>
    </row>
    <row r="37" spans="1:9" x14ac:dyDescent="0.2">
      <c r="A37" s="24" t="s">
        <v>14</v>
      </c>
      <c r="H37" s="33"/>
      <c r="I37" s="34"/>
    </row>
    <row r="38" spans="1:9" x14ac:dyDescent="0.2">
      <c r="A38" s="4" t="s">
        <v>17</v>
      </c>
      <c r="B38" s="4"/>
      <c r="C38" s="4"/>
      <c r="H38" s="33"/>
      <c r="I38" s="34"/>
    </row>
    <row r="39" spans="1:9" x14ac:dyDescent="0.2">
      <c r="H39" s="33"/>
      <c r="I39" s="34"/>
    </row>
    <row r="51" spans="7:7" x14ac:dyDescent="0.2">
      <c r="G51" s="2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&amp;CSystème d'indicateurs de développement durable du canton de Vaud</oddHeader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5"/>
  <sheetViews>
    <sheetView workbookViewId="0">
      <pane xSplit="2" topLeftCell="X1" activePane="topRight" state="frozen"/>
      <selection pane="topRight" activeCell="AK4" sqref="AK4"/>
    </sheetView>
  </sheetViews>
  <sheetFormatPr baseColWidth="10" defaultColWidth="11.42578125" defaultRowHeight="11.25" x14ac:dyDescent="0.2"/>
  <cols>
    <col min="1" max="1" width="2.42578125" style="21" customWidth="1"/>
    <col min="2" max="2" width="27.28515625" style="21" customWidth="1"/>
    <col min="3" max="3" width="11.5703125" style="21" customWidth="1"/>
    <col min="4" max="7" width="8.7109375" style="21" customWidth="1"/>
    <col min="8" max="24" width="7.5703125" style="21" customWidth="1"/>
    <col min="25" max="25" width="9.140625" style="21" customWidth="1"/>
    <col min="26" max="26" width="9" style="21" customWidth="1"/>
    <col min="27" max="27" width="8.28515625" style="21" customWidth="1"/>
    <col min="28" max="35" width="8.85546875" style="21" customWidth="1"/>
    <col min="36" max="38" width="11.42578125" style="21" customWidth="1"/>
    <col min="39" max="39" width="2.42578125" style="21" customWidth="1"/>
    <col min="40" max="40" width="27.28515625" style="21" customWidth="1"/>
    <col min="41" max="41" width="14.140625" style="21" bestFit="1" customWidth="1"/>
    <col min="42" max="16384" width="11.42578125" style="21"/>
  </cols>
  <sheetData>
    <row r="1" spans="1:42" s="5" customFormat="1" x14ac:dyDescent="0.2">
      <c r="A1" s="5" t="s">
        <v>2</v>
      </c>
      <c r="P1" s="6"/>
      <c r="Q1" s="6"/>
      <c r="R1" s="7"/>
      <c r="S1" s="7"/>
      <c r="T1" s="7"/>
      <c r="U1" s="8"/>
      <c r="V1" s="8"/>
      <c r="W1" s="7"/>
      <c r="X1" s="7"/>
      <c r="AM1" s="5" t="s">
        <v>2</v>
      </c>
    </row>
    <row r="2" spans="1:42" s="5" customFormat="1" x14ac:dyDescent="0.2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N2" s="10"/>
      <c r="P2" s="6"/>
      <c r="Q2" s="6"/>
      <c r="R2" s="7"/>
      <c r="S2" s="7"/>
      <c r="T2" s="7"/>
      <c r="U2" s="8"/>
      <c r="V2" s="8"/>
      <c r="W2" s="7"/>
      <c r="X2" s="7"/>
      <c r="AM2" s="9" t="s">
        <v>3</v>
      </c>
      <c r="AN2" s="9"/>
    </row>
    <row r="3" spans="1:42" s="11" customFormat="1" x14ac:dyDescent="0.2">
      <c r="U3" s="8"/>
      <c r="V3" s="8"/>
    </row>
    <row r="4" spans="1:42" s="11" customFormat="1" x14ac:dyDescent="0.2">
      <c r="U4" s="8"/>
      <c r="V4" s="8"/>
    </row>
    <row r="5" spans="1:42" s="11" customFormat="1" x14ac:dyDescent="0.2">
      <c r="P5" s="12"/>
      <c r="U5" s="8"/>
      <c r="V5" s="8"/>
    </row>
    <row r="6" spans="1:42" s="11" customFormat="1" x14ac:dyDescent="0.2">
      <c r="R6" s="7"/>
      <c r="S6" s="7"/>
      <c r="T6" s="7"/>
      <c r="U6" s="7"/>
      <c r="V6" s="7"/>
    </row>
    <row r="7" spans="1:42" s="11" customFormat="1" x14ac:dyDescent="0.2"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42" s="15" customFormat="1" x14ac:dyDescent="0.2">
      <c r="C8" s="15">
        <v>1985</v>
      </c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15">
        <v>2010</v>
      </c>
      <c r="AC8" s="15">
        <v>2011</v>
      </c>
      <c r="AD8" s="15">
        <v>2012</v>
      </c>
      <c r="AE8" s="15">
        <v>2013</v>
      </c>
      <c r="AF8" s="15">
        <v>2014</v>
      </c>
      <c r="AG8" s="15">
        <v>2015</v>
      </c>
      <c r="AH8" s="15">
        <v>2016</v>
      </c>
      <c r="AI8" s="15">
        <v>2017</v>
      </c>
      <c r="AJ8" s="15">
        <v>2018</v>
      </c>
      <c r="AK8" s="15">
        <v>2019</v>
      </c>
    </row>
    <row r="9" spans="1:42" s="11" customFormat="1" x14ac:dyDescent="0.2">
      <c r="A9" s="15" t="s">
        <v>4</v>
      </c>
      <c r="C9" s="16">
        <f t="shared" ref="C9:K9" si="0">C11+C15</f>
        <v>2821057</v>
      </c>
      <c r="D9" s="16">
        <f t="shared" si="0"/>
        <v>3213122</v>
      </c>
      <c r="E9" s="16">
        <f t="shared" si="0"/>
        <v>3470763</v>
      </c>
      <c r="F9" s="16">
        <f t="shared" si="0"/>
        <v>4038174</v>
      </c>
      <c r="G9" s="16">
        <f t="shared" si="0"/>
        <v>4386802</v>
      </c>
      <c r="H9" s="16">
        <f t="shared" si="0"/>
        <v>4372974</v>
      </c>
      <c r="I9" s="16">
        <f t="shared" si="0"/>
        <v>4028031</v>
      </c>
      <c r="J9" s="16">
        <f t="shared" si="0"/>
        <v>3402996</v>
      </c>
      <c r="K9" s="16">
        <f t="shared" si="0"/>
        <v>2850098</v>
      </c>
      <c r="L9" s="16">
        <f t="shared" ref="L9:V9" si="1">L11+L15</f>
        <v>2927538</v>
      </c>
      <c r="M9" s="16">
        <f t="shared" si="1"/>
        <v>2747318</v>
      </c>
      <c r="N9" s="16">
        <f t="shared" si="1"/>
        <v>2491694</v>
      </c>
      <c r="O9" s="16">
        <f t="shared" si="1"/>
        <v>2503836</v>
      </c>
      <c r="P9" s="16">
        <f t="shared" si="1"/>
        <v>2707389</v>
      </c>
      <c r="Q9" s="16">
        <f t="shared" si="1"/>
        <v>2617540</v>
      </c>
      <c r="R9" s="16">
        <f t="shared" si="1"/>
        <v>2730641</v>
      </c>
      <c r="S9" s="16">
        <f t="shared" si="1"/>
        <v>2868402</v>
      </c>
      <c r="T9" s="16">
        <f t="shared" si="1"/>
        <v>2908464</v>
      </c>
      <c r="U9" s="16">
        <f t="shared" si="1"/>
        <v>3174037</v>
      </c>
      <c r="V9" s="16">
        <f t="shared" si="1"/>
        <v>3351032</v>
      </c>
      <c r="W9" s="16">
        <v>3716120</v>
      </c>
      <c r="X9" s="16">
        <f t="shared" ref="X9:AC9" si="2">X11+X15</f>
        <v>3814513</v>
      </c>
      <c r="Y9" s="16">
        <f t="shared" si="2"/>
        <v>3880798</v>
      </c>
      <c r="Z9" s="16">
        <f t="shared" si="2"/>
        <v>3992720</v>
      </c>
      <c r="AA9" s="16">
        <f t="shared" si="2"/>
        <v>4026874</v>
      </c>
      <c r="AB9" s="16">
        <f t="shared" si="2"/>
        <v>4580953</v>
      </c>
      <c r="AC9" s="16">
        <f t="shared" si="2"/>
        <v>4787986</v>
      </c>
      <c r="AD9" s="16">
        <f t="shared" ref="AD9:AI9" si="3">AD11+AD15</f>
        <v>5096589</v>
      </c>
      <c r="AE9" s="16">
        <f t="shared" si="3"/>
        <v>5553545</v>
      </c>
      <c r="AF9" s="16">
        <f t="shared" si="3"/>
        <v>5832879</v>
      </c>
      <c r="AG9" s="16">
        <f t="shared" si="3"/>
        <v>5771944</v>
      </c>
      <c r="AH9" s="16">
        <f t="shared" si="3"/>
        <v>5908316</v>
      </c>
      <c r="AI9" s="16">
        <f t="shared" si="3"/>
        <v>6204947</v>
      </c>
      <c r="AJ9" s="16">
        <v>6362176</v>
      </c>
      <c r="AK9" s="45">
        <v>6158222</v>
      </c>
      <c r="AM9" s="15" t="s">
        <v>4</v>
      </c>
      <c r="AO9" s="44"/>
      <c r="AP9" s="16"/>
    </row>
    <row r="10" spans="1:42" s="11" customFormat="1" x14ac:dyDescent="0.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6"/>
      <c r="AJ10" s="16"/>
      <c r="AK10" s="16"/>
      <c r="AO10" s="44"/>
    </row>
    <row r="11" spans="1:42" s="11" customFormat="1" x14ac:dyDescent="0.2">
      <c r="A11" s="15" t="s">
        <v>5</v>
      </c>
      <c r="C11" s="22">
        <v>2674554</v>
      </c>
      <c r="D11" s="22">
        <v>3047734</v>
      </c>
      <c r="E11" s="22">
        <v>3276532</v>
      </c>
      <c r="F11" s="22">
        <v>3849188</v>
      </c>
      <c r="G11" s="22">
        <v>4192449</v>
      </c>
      <c r="H11" s="22">
        <v>4160257</v>
      </c>
      <c r="I11" s="22">
        <v>3848711</v>
      </c>
      <c r="J11" s="22">
        <v>3225665</v>
      </c>
      <c r="K11" s="22">
        <v>2686111</v>
      </c>
      <c r="L11" s="16">
        <v>2766458</v>
      </c>
      <c r="M11" s="16">
        <v>2587506</v>
      </c>
      <c r="N11" s="16">
        <v>2339726</v>
      </c>
      <c r="O11" s="16">
        <v>2330622</v>
      </c>
      <c r="P11" s="16">
        <v>2559705</v>
      </c>
      <c r="Q11" s="16">
        <v>2445931</v>
      </c>
      <c r="R11" s="16">
        <v>2545839</v>
      </c>
      <c r="S11" s="16">
        <v>2649654</v>
      </c>
      <c r="T11" s="16">
        <v>2697472</v>
      </c>
      <c r="U11" s="17">
        <v>2914614</v>
      </c>
      <c r="V11" s="17">
        <v>3131754</v>
      </c>
      <c r="W11" s="16">
        <v>3487948</v>
      </c>
      <c r="X11" s="16">
        <v>3591890</v>
      </c>
      <c r="Y11" s="16">
        <v>3657300</v>
      </c>
      <c r="Z11" s="16">
        <v>3751331</v>
      </c>
      <c r="AA11" s="16">
        <v>3750398</v>
      </c>
      <c r="AB11" s="11">
        <v>4230016</v>
      </c>
      <c r="AC11" s="11">
        <v>4512269</v>
      </c>
      <c r="AD11" s="11">
        <v>4757420</v>
      </c>
      <c r="AE11" s="11">
        <v>5157175</v>
      </c>
      <c r="AF11" s="11">
        <v>5454873</v>
      </c>
      <c r="AG11" s="11">
        <v>5400425</v>
      </c>
      <c r="AH11" s="11">
        <v>5567000</v>
      </c>
      <c r="AI11" s="11">
        <v>5858045</v>
      </c>
      <c r="AJ11" s="41">
        <v>5978817</v>
      </c>
      <c r="AK11" s="16">
        <v>5792629</v>
      </c>
      <c r="AM11" s="15" t="s">
        <v>5</v>
      </c>
      <c r="AO11" s="44"/>
    </row>
    <row r="12" spans="1:42" s="7" customFormat="1" x14ac:dyDescent="0.2">
      <c r="B12" s="7" t="s">
        <v>6</v>
      </c>
      <c r="C12" s="22">
        <v>2104214</v>
      </c>
      <c r="D12" s="22">
        <v>2349229</v>
      </c>
      <c r="E12" s="22">
        <v>2523822</v>
      </c>
      <c r="F12" s="22">
        <v>2962824</v>
      </c>
      <c r="G12" s="22">
        <v>3280545</v>
      </c>
      <c r="H12" s="22">
        <v>3049807</v>
      </c>
      <c r="I12" s="22">
        <v>2772998</v>
      </c>
      <c r="J12" s="22">
        <v>2329000</v>
      </c>
      <c r="K12" s="22">
        <v>1842933</v>
      </c>
      <c r="L12" s="18">
        <v>1844067</v>
      </c>
      <c r="M12" s="18">
        <v>1742351</v>
      </c>
      <c r="N12" s="18">
        <v>1457018</v>
      </c>
      <c r="O12" s="18">
        <v>1586680</v>
      </c>
      <c r="P12" s="18">
        <v>1629598</v>
      </c>
      <c r="Q12" s="18">
        <v>1511921</v>
      </c>
      <c r="R12" s="19">
        <v>1705333</v>
      </c>
      <c r="S12" s="19">
        <v>1753593</v>
      </c>
      <c r="T12" s="19">
        <v>1767308</v>
      </c>
      <c r="U12" s="19">
        <v>2068528</v>
      </c>
      <c r="V12" s="19">
        <v>2241479</v>
      </c>
      <c r="W12" s="19">
        <v>2409059</v>
      </c>
      <c r="X12" s="19">
        <v>2534700</v>
      </c>
      <c r="Y12" s="19">
        <v>2550929</v>
      </c>
      <c r="Z12" s="16">
        <v>2553384</v>
      </c>
      <c r="AA12" s="16">
        <v>2322779</v>
      </c>
      <c r="AB12" s="7">
        <v>2653928</v>
      </c>
      <c r="AC12" s="7">
        <v>2878672</v>
      </c>
      <c r="AD12" s="7">
        <v>3116772</v>
      </c>
      <c r="AE12" s="7">
        <v>3355356</v>
      </c>
      <c r="AF12" s="7">
        <v>3601456</v>
      </c>
      <c r="AG12" s="7">
        <v>3416572</v>
      </c>
      <c r="AH12" s="7">
        <v>3580655</v>
      </c>
      <c r="AI12" s="7">
        <v>3999527</v>
      </c>
      <c r="AJ12" s="41">
        <v>3979322</v>
      </c>
      <c r="AK12" s="41">
        <v>3840528</v>
      </c>
      <c r="AN12" s="7" t="s">
        <v>6</v>
      </c>
      <c r="AO12" s="44"/>
    </row>
    <row r="13" spans="1:42" s="7" customFormat="1" x14ac:dyDescent="0.2">
      <c r="B13" s="7" t="s">
        <v>7</v>
      </c>
      <c r="C13" s="22">
        <v>570340</v>
      </c>
      <c r="D13" s="22">
        <v>698505</v>
      </c>
      <c r="E13" s="22">
        <v>752710</v>
      </c>
      <c r="F13" s="22">
        <v>886364</v>
      </c>
      <c r="G13" s="22">
        <v>911904</v>
      </c>
      <c r="H13" s="22">
        <v>1110450</v>
      </c>
      <c r="I13" s="22">
        <v>1075713</v>
      </c>
      <c r="J13" s="22">
        <v>896665</v>
      </c>
      <c r="K13" s="22">
        <v>843178</v>
      </c>
      <c r="L13" s="18">
        <v>922391</v>
      </c>
      <c r="M13" s="18">
        <v>845155</v>
      </c>
      <c r="N13" s="18">
        <v>882708</v>
      </c>
      <c r="O13" s="18">
        <v>743942</v>
      </c>
      <c r="P13" s="18">
        <v>930107</v>
      </c>
      <c r="Q13" s="18">
        <v>934010</v>
      </c>
      <c r="R13" s="19">
        <v>840506</v>
      </c>
      <c r="S13" s="19">
        <v>896061</v>
      </c>
      <c r="T13" s="19">
        <v>930164</v>
      </c>
      <c r="U13" s="19">
        <v>846086</v>
      </c>
      <c r="V13" s="19">
        <v>890275</v>
      </c>
      <c r="W13" s="19">
        <v>1078889</v>
      </c>
      <c r="X13" s="19">
        <v>1057190</v>
      </c>
      <c r="Y13" s="19">
        <f>Y11-Y12</f>
        <v>1106371</v>
      </c>
      <c r="Z13" s="19">
        <f>Z11-Z12</f>
        <v>1197947</v>
      </c>
      <c r="AA13" s="19">
        <v>1427619</v>
      </c>
      <c r="AB13" s="7">
        <v>1576088</v>
      </c>
      <c r="AC13" s="7">
        <v>1633597</v>
      </c>
      <c r="AD13" s="7">
        <v>1640648</v>
      </c>
      <c r="AE13" s="7">
        <v>1801819</v>
      </c>
      <c r="AF13" s="7">
        <v>1853417</v>
      </c>
      <c r="AG13" s="7">
        <v>1983853</v>
      </c>
      <c r="AH13" s="7">
        <v>1986345</v>
      </c>
      <c r="AI13" s="7">
        <v>1858518</v>
      </c>
      <c r="AJ13" s="19">
        <v>1999495</v>
      </c>
      <c r="AK13" s="41">
        <v>1952101</v>
      </c>
      <c r="AN13" s="7" t="s">
        <v>7</v>
      </c>
      <c r="AO13" s="44"/>
    </row>
    <row r="14" spans="1:42" s="7" customFormat="1" x14ac:dyDescent="0.2">
      <c r="C14" s="19"/>
      <c r="D14" s="19"/>
      <c r="E14" s="19"/>
      <c r="F14" s="19"/>
      <c r="G14" s="19"/>
      <c r="H14" s="22"/>
      <c r="I14" s="22"/>
      <c r="J14" s="22"/>
      <c r="K14" s="2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J14" s="19"/>
      <c r="AK14" s="19"/>
      <c r="AO14" s="44"/>
    </row>
    <row r="15" spans="1:42" s="7" customFormat="1" x14ac:dyDescent="0.2">
      <c r="A15" s="20" t="s">
        <v>8</v>
      </c>
      <c r="C15" s="22">
        <v>146503</v>
      </c>
      <c r="D15" s="22">
        <v>165388</v>
      </c>
      <c r="E15" s="22">
        <v>194231</v>
      </c>
      <c r="F15" s="22">
        <v>188986</v>
      </c>
      <c r="G15" s="22">
        <v>194353</v>
      </c>
      <c r="H15" s="19">
        <v>212717</v>
      </c>
      <c r="I15" s="19">
        <v>179320</v>
      </c>
      <c r="J15" s="19">
        <v>177331</v>
      </c>
      <c r="K15" s="19">
        <v>163987</v>
      </c>
      <c r="L15" s="19">
        <v>161080</v>
      </c>
      <c r="M15" s="19">
        <v>159812</v>
      </c>
      <c r="N15" s="19">
        <v>151968</v>
      </c>
      <c r="O15" s="19">
        <v>173214</v>
      </c>
      <c r="P15" s="19">
        <v>147684</v>
      </c>
      <c r="Q15" s="19">
        <v>171609</v>
      </c>
      <c r="R15" s="19">
        <v>184802</v>
      </c>
      <c r="S15" s="19">
        <v>218748</v>
      </c>
      <c r="T15" s="19">
        <v>210992</v>
      </c>
      <c r="U15" s="19">
        <v>259423</v>
      </c>
      <c r="V15" s="19">
        <v>219278</v>
      </c>
      <c r="W15" s="19">
        <v>228172</v>
      </c>
      <c r="X15" s="19">
        <v>222623</v>
      </c>
      <c r="Y15" s="19">
        <v>223498</v>
      </c>
      <c r="Z15" s="19">
        <v>241389</v>
      </c>
      <c r="AA15" s="19">
        <v>276476</v>
      </c>
      <c r="AB15" s="19">
        <v>350937</v>
      </c>
      <c r="AC15" s="19">
        <v>275717</v>
      </c>
      <c r="AD15" s="19">
        <v>339169</v>
      </c>
      <c r="AE15" s="19">
        <v>396370</v>
      </c>
      <c r="AF15" s="19">
        <v>378006</v>
      </c>
      <c r="AG15" s="19">
        <v>371519</v>
      </c>
      <c r="AH15" s="19">
        <v>341316</v>
      </c>
      <c r="AI15" s="19">
        <v>346902</v>
      </c>
      <c r="AJ15" s="19">
        <v>383359</v>
      </c>
      <c r="AK15" s="19">
        <v>365593</v>
      </c>
      <c r="AM15" s="20" t="s">
        <v>8</v>
      </c>
      <c r="AO15" s="44"/>
    </row>
    <row r="16" spans="1:42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7"/>
      <c r="AJ16" s="22"/>
      <c r="AK16" s="19"/>
      <c r="AL16" s="22"/>
      <c r="AO16" s="44"/>
    </row>
    <row r="17" spans="1:39" x14ac:dyDescent="0.2">
      <c r="A17" s="21" t="s">
        <v>9</v>
      </c>
      <c r="C17" s="22">
        <f t="shared" ref="C17:K17" si="4">C15+C13</f>
        <v>716843</v>
      </c>
      <c r="D17" s="22">
        <f t="shared" si="4"/>
        <v>863893</v>
      </c>
      <c r="E17" s="22">
        <f t="shared" si="4"/>
        <v>946941</v>
      </c>
      <c r="F17" s="22">
        <f t="shared" si="4"/>
        <v>1075350</v>
      </c>
      <c r="G17" s="22">
        <f t="shared" si="4"/>
        <v>1106257</v>
      </c>
      <c r="H17" s="22">
        <f t="shared" si="4"/>
        <v>1323167</v>
      </c>
      <c r="I17" s="22">
        <f t="shared" si="4"/>
        <v>1255033</v>
      </c>
      <c r="J17" s="22">
        <f t="shared" si="4"/>
        <v>1073996</v>
      </c>
      <c r="K17" s="22">
        <f t="shared" si="4"/>
        <v>1007165</v>
      </c>
      <c r="L17" s="22">
        <v>1083471</v>
      </c>
      <c r="M17" s="22">
        <v>1004967</v>
      </c>
      <c r="N17" s="22">
        <v>1034676</v>
      </c>
      <c r="O17" s="22">
        <v>917156</v>
      </c>
      <c r="P17" s="22">
        <v>1077791</v>
      </c>
      <c r="Q17" s="22">
        <v>1105619</v>
      </c>
      <c r="R17" s="22">
        <v>1025308</v>
      </c>
      <c r="S17" s="22">
        <v>1114809</v>
      </c>
      <c r="T17" s="22">
        <v>1141156</v>
      </c>
      <c r="U17" s="22">
        <v>1105509</v>
      </c>
      <c r="V17" s="22">
        <v>1109553</v>
      </c>
      <c r="W17" s="22">
        <f t="shared" ref="W17:AB17" si="5">W15+W13</f>
        <v>1307061</v>
      </c>
      <c r="X17" s="22">
        <f t="shared" si="5"/>
        <v>1279813</v>
      </c>
      <c r="Y17" s="22">
        <f t="shared" si="5"/>
        <v>1329869</v>
      </c>
      <c r="Z17" s="22">
        <f t="shared" si="5"/>
        <v>1439336</v>
      </c>
      <c r="AA17" s="22">
        <f t="shared" si="5"/>
        <v>1704095</v>
      </c>
      <c r="AB17" s="22">
        <f t="shared" si="5"/>
        <v>1927025</v>
      </c>
      <c r="AC17" s="22">
        <f t="shared" ref="AC17:AH17" si="6">AC15+AC13</f>
        <v>1909314</v>
      </c>
      <c r="AD17" s="22">
        <f t="shared" si="6"/>
        <v>1979817</v>
      </c>
      <c r="AE17" s="22">
        <f t="shared" si="6"/>
        <v>2198189</v>
      </c>
      <c r="AF17" s="22">
        <f t="shared" si="6"/>
        <v>2231423</v>
      </c>
      <c r="AG17" s="22">
        <f t="shared" si="6"/>
        <v>2355372</v>
      </c>
      <c r="AH17" s="22">
        <f t="shared" si="6"/>
        <v>2327661</v>
      </c>
      <c r="AI17" s="22">
        <f t="shared" ref="AI17" si="7">AI15+AI13</f>
        <v>2205420</v>
      </c>
      <c r="AJ17" s="22">
        <v>2382854</v>
      </c>
      <c r="AK17" s="22">
        <f>AK15+AK13</f>
        <v>2317694</v>
      </c>
      <c r="AL17" s="22"/>
      <c r="AM17" s="21" t="s">
        <v>9</v>
      </c>
    </row>
    <row r="18" spans="1:39" x14ac:dyDescent="0.2">
      <c r="AA18" s="7"/>
    </row>
    <row r="19" spans="1:39" x14ac:dyDescent="0.2">
      <c r="A19" s="21" t="s">
        <v>10</v>
      </c>
      <c r="C19" s="23">
        <f t="shared" ref="C19:K19" si="8">C17/C9*100</f>
        <v>25.41044012935577</v>
      </c>
      <c r="D19" s="23">
        <f t="shared" si="8"/>
        <v>26.886405184739324</v>
      </c>
      <c r="E19" s="23">
        <f t="shared" si="8"/>
        <v>27.283366798597314</v>
      </c>
      <c r="F19" s="23">
        <f t="shared" si="8"/>
        <v>26.629610313968637</v>
      </c>
      <c r="G19" s="23">
        <f t="shared" si="8"/>
        <v>25.217846622664986</v>
      </c>
      <c r="H19" s="23">
        <f t="shared" si="8"/>
        <v>30.257829111263867</v>
      </c>
      <c r="I19" s="23">
        <f t="shared" si="8"/>
        <v>31.15748116139126</v>
      </c>
      <c r="J19" s="23">
        <f t="shared" si="8"/>
        <v>31.560307446732232</v>
      </c>
      <c r="K19" s="23">
        <f t="shared" si="8"/>
        <v>35.337907678964022</v>
      </c>
      <c r="L19" s="23">
        <f t="shared" ref="L19:W19" si="9">L17/L9*100</f>
        <v>37.009630617945867</v>
      </c>
      <c r="M19" s="23">
        <f t="shared" si="9"/>
        <v>36.579929953503743</v>
      </c>
      <c r="N19" s="23">
        <f t="shared" si="9"/>
        <v>41.525002668867046</v>
      </c>
      <c r="O19" s="23">
        <f t="shared" si="9"/>
        <v>36.630034874488587</v>
      </c>
      <c r="P19" s="23">
        <f t="shared" si="9"/>
        <v>39.809240563509711</v>
      </c>
      <c r="Q19" s="23">
        <f t="shared" si="9"/>
        <v>42.238857858905689</v>
      </c>
      <c r="R19" s="23">
        <f t="shared" si="9"/>
        <v>37.548253322205298</v>
      </c>
      <c r="S19" s="23">
        <f t="shared" si="9"/>
        <v>38.865159067662063</v>
      </c>
      <c r="T19" s="23">
        <f t="shared" si="9"/>
        <v>39.23569279179663</v>
      </c>
      <c r="U19" s="23">
        <f t="shared" si="9"/>
        <v>34.829745210909643</v>
      </c>
      <c r="V19" s="23">
        <f t="shared" si="9"/>
        <v>33.110784976090947</v>
      </c>
      <c r="W19" s="23">
        <f t="shared" si="9"/>
        <v>35.172733926783849</v>
      </c>
      <c r="X19" s="23">
        <f t="shared" ref="X19:AC19" si="10">X17/X9*100</f>
        <v>33.551150566271495</v>
      </c>
      <c r="Y19" s="23">
        <f t="shared" si="10"/>
        <v>34.26792633886123</v>
      </c>
      <c r="Z19" s="23">
        <f t="shared" si="10"/>
        <v>36.049009196738062</v>
      </c>
      <c r="AA19" s="23">
        <f t="shared" si="10"/>
        <v>42.31806110645627</v>
      </c>
      <c r="AB19" s="23">
        <f t="shared" si="10"/>
        <v>42.066028618935839</v>
      </c>
      <c r="AC19" s="23">
        <f t="shared" si="10"/>
        <v>39.877184269126936</v>
      </c>
      <c r="AD19" s="23">
        <f t="shared" ref="AD19:AI19" si="11">AD17/AD9*100</f>
        <v>38.845922243288598</v>
      </c>
      <c r="AE19" s="23">
        <f t="shared" si="11"/>
        <v>39.581726626866264</v>
      </c>
      <c r="AF19" s="23">
        <f t="shared" si="11"/>
        <v>38.255945305911546</v>
      </c>
      <c r="AG19" s="23">
        <f t="shared" si="11"/>
        <v>40.807256619260343</v>
      </c>
      <c r="AH19" s="23">
        <f t="shared" si="11"/>
        <v>39.396352530907286</v>
      </c>
      <c r="AI19" s="23">
        <f t="shared" si="11"/>
        <v>35.542930503677148</v>
      </c>
      <c r="AJ19" s="23">
        <f>AJ17/AJ9*100</f>
        <v>37.453443601685962</v>
      </c>
      <c r="AK19" s="23">
        <f>AK17/AK9*100</f>
        <v>37.635765647941888</v>
      </c>
      <c r="AL19" s="23"/>
      <c r="AM19" s="21" t="s">
        <v>10</v>
      </c>
    </row>
    <row r="20" spans="1:39" x14ac:dyDescent="0.2">
      <c r="AA20" s="7"/>
    </row>
    <row r="21" spans="1:39" x14ac:dyDescent="0.2">
      <c r="A21" s="21" t="s">
        <v>11</v>
      </c>
      <c r="H21" s="23">
        <f t="shared" ref="H21:P21" si="12">SUM(D19:H19)/5</f>
        <v>27.255011606246825</v>
      </c>
      <c r="I21" s="23">
        <f t="shared" si="12"/>
        <v>28.109226801577211</v>
      </c>
      <c r="J21" s="23">
        <f t="shared" si="12"/>
        <v>28.964614931204199</v>
      </c>
      <c r="K21" s="23">
        <f t="shared" si="12"/>
        <v>30.706274404203278</v>
      </c>
      <c r="L21" s="23">
        <f t="shared" si="12"/>
        <v>33.064631203259452</v>
      </c>
      <c r="M21" s="23">
        <f t="shared" si="12"/>
        <v>34.329051371707422</v>
      </c>
      <c r="N21" s="23">
        <f t="shared" si="12"/>
        <v>36.402555673202585</v>
      </c>
      <c r="O21" s="23">
        <f t="shared" si="12"/>
        <v>37.416501158753853</v>
      </c>
      <c r="P21" s="23">
        <f t="shared" si="12"/>
        <v>38.310767735662992</v>
      </c>
      <c r="Q21" s="23">
        <f t="shared" ref="Q21:AD21" si="13">SUM(M19:Q19)/5</f>
        <v>39.356613183854961</v>
      </c>
      <c r="R21" s="23">
        <f t="shared" si="13"/>
        <v>39.550277857595269</v>
      </c>
      <c r="S21" s="23">
        <f t="shared" si="13"/>
        <v>39.018309137354272</v>
      </c>
      <c r="T21" s="23">
        <f t="shared" si="13"/>
        <v>39.539440720815875</v>
      </c>
      <c r="U21" s="23">
        <f t="shared" si="13"/>
        <v>38.543541650295865</v>
      </c>
      <c r="V21" s="23">
        <f t="shared" si="13"/>
        <v>36.717927073732916</v>
      </c>
      <c r="W21" s="23">
        <f t="shared" si="13"/>
        <v>36.242823194648622</v>
      </c>
      <c r="X21" s="23">
        <f t="shared" si="13"/>
        <v>35.180021494370514</v>
      </c>
      <c r="Y21" s="23">
        <f t="shared" si="13"/>
        <v>34.186468203783434</v>
      </c>
      <c r="Z21" s="23">
        <f t="shared" si="13"/>
        <v>34.430321000949121</v>
      </c>
      <c r="AA21" s="23">
        <f t="shared" si="13"/>
        <v>36.271776227022187</v>
      </c>
      <c r="AB21" s="23">
        <f t="shared" si="13"/>
        <v>37.650435165452578</v>
      </c>
      <c r="AC21" s="23">
        <f t="shared" si="13"/>
        <v>38.915641906023666</v>
      </c>
      <c r="AD21" s="23">
        <f t="shared" si="13"/>
        <v>39.831241086909145</v>
      </c>
      <c r="AE21" s="23">
        <f t="shared" ref="AE21:AI21" si="14">SUM(AA19:AE19)/5</f>
        <v>40.537784572934775</v>
      </c>
      <c r="AF21" s="23">
        <f t="shared" si="14"/>
        <v>39.725361412825841</v>
      </c>
      <c r="AG21" s="23">
        <f t="shared" si="14"/>
        <v>39.473607012890739</v>
      </c>
      <c r="AH21" s="23">
        <f t="shared" si="14"/>
        <v>39.377440665246809</v>
      </c>
      <c r="AI21" s="23">
        <f t="shared" si="14"/>
        <v>38.71684231732452</v>
      </c>
      <c r="AJ21" s="23">
        <f>SUM(AF19:AJ19)/5</f>
        <v>38.291185712288453</v>
      </c>
      <c r="AK21" s="23">
        <f>SUM(AG19:AK19)/5</f>
        <v>38.16714978069453</v>
      </c>
      <c r="AL21" s="23"/>
      <c r="AM21" s="21" t="s">
        <v>11</v>
      </c>
    </row>
    <row r="22" spans="1:39" x14ac:dyDescent="0.2">
      <c r="AA22" s="7"/>
    </row>
    <row r="23" spans="1:39" x14ac:dyDescent="0.2"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1">
        <v>34.430321000949121</v>
      </c>
      <c r="AA23" s="7">
        <v>36.271776227022187</v>
      </c>
      <c r="AJ23" s="21">
        <v>38.291185712288502</v>
      </c>
      <c r="AK23" s="21">
        <v>38.16714978069453</v>
      </c>
    </row>
    <row r="30" spans="1:39" ht="15" x14ac:dyDescent="0.25">
      <c r="AJ30" s="42"/>
      <c r="AK30" s="42"/>
      <c r="AL30" s="42"/>
    </row>
    <row r="31" spans="1:39" ht="12.75" x14ac:dyDescent="0.2">
      <c r="AK31" s="43"/>
      <c r="AL31" s="43"/>
    </row>
    <row r="32" spans="1:39" ht="12.75" x14ac:dyDescent="0.2">
      <c r="AK32" s="43"/>
      <c r="AL32" s="43"/>
    </row>
    <row r="33" spans="37:38" ht="12.75" x14ac:dyDescent="0.2">
      <c r="AK33" s="43"/>
      <c r="AL33" s="43"/>
    </row>
    <row r="34" spans="37:38" ht="12.75" x14ac:dyDescent="0.2">
      <c r="AK34" s="43"/>
      <c r="AL34" s="43"/>
    </row>
    <row r="35" spans="37:38" ht="12.75" x14ac:dyDescent="0.2">
      <c r="AK35" s="43"/>
      <c r="AL35" s="43"/>
    </row>
  </sheetData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&amp;CIndicateur X, Thème Y - Système d'indicateurs du développement durable du canton de Vaud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calcul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Gillabert</dc:creator>
  <cp:lastModifiedBy>Gillabert Gaël</cp:lastModifiedBy>
  <cp:lastPrinted>2012-04-13T15:27:08Z</cp:lastPrinted>
  <dcterms:created xsi:type="dcterms:W3CDTF">2005-10-06T15:49:37Z</dcterms:created>
  <dcterms:modified xsi:type="dcterms:W3CDTF">2022-04-29T12:29:54Z</dcterms:modified>
</cp:coreProperties>
</file>