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840" activeTab="0"/>
  </bookViews>
  <sheets>
    <sheet name="A2022_a" sheetId="1" r:id="rId1"/>
    <sheet name="A2022_b" sheetId="2" r:id="rId2"/>
    <sheet name="Data_pour_A2020_b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<sst xmlns="http://schemas.openxmlformats.org/spreadsheetml/2006/main" count="126" uniqueCount="93">
  <si>
    <t>Nombre d'infractions pour violence grave enregistrées par la police</t>
  </si>
  <si>
    <t>Lésions corporelles graves (art. 122)</t>
  </si>
  <si>
    <t>Prise d'otage (art. 185)</t>
  </si>
  <si>
    <t>Viol (art. 190)</t>
  </si>
  <si>
    <t>Brigandage (art. 140 al. 4)</t>
  </si>
  <si>
    <t>ESPOP</t>
  </si>
  <si>
    <t>Total</t>
  </si>
  <si>
    <t>Cp 111</t>
  </si>
  <si>
    <t>Cp 112</t>
  </si>
  <si>
    <t>Cp 113</t>
  </si>
  <si>
    <t>Cp 114</t>
  </si>
  <si>
    <t>Cp 115</t>
  </si>
  <si>
    <t>Cp 116</t>
  </si>
  <si>
    <t>Cp 122</t>
  </si>
  <si>
    <t>Cp 140.4</t>
  </si>
  <si>
    <t>Cp 185</t>
  </si>
  <si>
    <t>Cp 190</t>
  </si>
  <si>
    <t>Office fédéral de la statistique, Statistique des condamnations pénales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</si>
  <si>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</si>
  <si>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</si>
  <si>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</si>
  <si>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</si>
  <si>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</si>
  <si>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</si>
  <si>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</si>
  <si>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</si>
  <si>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</si>
  <si>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</si>
  <si>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</si>
  <si>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</si>
  <si>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</si>
  <si>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</si>
  <si>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</si>
  <si>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</si>
  <si>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</si>
  <si>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</si>
  <si>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</si>
  <si>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</si>
  <si>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</si>
  <si>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</si>
  <si>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</si>
  <si>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</si>
  <si>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</si>
  <si>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</si>
  <si>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Nombre de condamnations pour violence grave pour 100'000 habitants de 18 ans ou plus</t>
  </si>
  <si>
    <t>Population résidante permanente au 31.12 (StatVD, ESPOP)</t>
  </si>
  <si>
    <t>STATPOP</t>
  </si>
  <si>
    <t>Homicides consommés (art. 111 - 113/116)</t>
  </si>
  <si>
    <t>Homicides tentatives (art. 111 - 113/116)</t>
  </si>
  <si>
    <t>9.1. Infractions pour violence grave</t>
  </si>
  <si>
    <t>Nombre enregistré par la police pour 100'000 habitants, Vaud</t>
  </si>
  <si>
    <t>Population au 31.12. (dès 18 ans)</t>
  </si>
  <si>
    <t>Pop dès 18 ans au 31.12</t>
  </si>
  <si>
    <t>Pop au 31.12</t>
  </si>
  <si>
    <t>Statpop (source stattab)</t>
  </si>
  <si>
    <r>
      <rPr>
        <sz val="11"/>
        <rFont val="Calibri"/>
        <family val="2"/>
      </rPr>
      <t>Homicides</t>
    </r>
    <r>
      <rPr>
        <sz val="11"/>
        <rFont val="Calibri"/>
        <family val="2"/>
      </rPr>
      <t xml:space="preserve"> (art. 111 - 113/116)</t>
    </r>
  </si>
  <si>
    <r>
      <rPr>
        <sz val="11"/>
        <rFont val="Calibri"/>
        <family val="2"/>
      </rPr>
      <t>Tentatives d'homicide</t>
    </r>
    <r>
      <rPr>
        <sz val="11"/>
        <rFont val="Calibri"/>
        <family val="2"/>
      </rPr>
      <t xml:space="preserve"> (art. 111 - 113/116)</t>
    </r>
  </si>
  <si>
    <t>Vérification</t>
  </si>
  <si>
    <t>Statistique</t>
  </si>
  <si>
    <t xml:space="preserve">Statistique policière de la criminalité </t>
  </si>
  <si>
    <t>INDICATEUR</t>
  </si>
  <si>
    <t>Outil 1</t>
  </si>
  <si>
    <t>Outil 2</t>
  </si>
  <si>
    <t>ETAPE 1 (Outil 1)</t>
  </si>
  <si>
    <t>ETAPE 2 (Outil 2)</t>
  </si>
  <si>
    <t>Source</t>
  </si>
  <si>
    <t>Note</t>
  </si>
  <si>
    <t>ETAPE 3 (Outil 3)</t>
  </si>
  <si>
    <t>Outil 3</t>
  </si>
  <si>
    <t>Propres calculs suite aux résultats SAS + STAT-TAB</t>
  </si>
  <si>
    <t>ETAPE 4: Graphique</t>
  </si>
  <si>
    <t xml:space="preserve"> Condamnations pour infraction de violence grave (1984-….)</t>
  </si>
  <si>
    <t>Période</t>
  </si>
  <si>
    <t>1984-….</t>
  </si>
  <si>
    <t>2009-…</t>
  </si>
  <si>
    <t>Livraison OFS sur demande auprès d'Isabel Zoder (isabel.zoder@bfs.admin.ch)</t>
  </si>
  <si>
    <t>Propres calculs à partir de cette livraison</t>
  </si>
  <si>
    <t>I. Zoder remet à jour la série depuis 1984 à chaque livraison donc il se peut qu'il y ait des chiffres différents par rapport aux années précédentes</t>
  </si>
  <si>
    <t>STAT-TAB pour obtenir la pop au 31.12 de l'année précédente</t>
  </si>
  <si>
    <t>SUS-OFS</t>
  </si>
  <si>
    <t>Statistique des condamnations pénales</t>
  </si>
  <si>
    <t>?</t>
  </si>
  <si>
    <t>ETAPE 4 (propres calculs pour graphique)</t>
  </si>
  <si>
    <t>ETAPE 5: Graphique</t>
  </si>
  <si>
    <t>Chiffres pour texte</t>
  </si>
  <si>
    <t>Chiffres pour le texte</t>
  </si>
  <si>
    <t>ETAPE 1 (Outil 1) - Données livrées par mail le 09.10.2019 - révision sur 2017 qui fait augmenté le taux de condamnations</t>
  </si>
  <si>
    <t>Homicides tentés ou réalisés pour 100'000 habitants</t>
  </si>
  <si>
    <t>Canton Vaud: Condamnations pour infraction de violence grave (1984-2019)</t>
  </si>
  <si>
    <t>P:\S_Reg\Production\Statistiques\Gestion_Exploitation\SPC\Annuaire\delit_violent_idd.sas;</t>
  </si>
  <si>
    <t>Statistique policière de la criminalité (SPC). Rapport annuel Vaud 2020</t>
  </si>
  <si>
    <t>Source: Office fédéral de la statistique - Statistique des condamnations pénales (SUS)</t>
  </si>
  <si>
    <t>Etat du casier judiciaire: 07.04.2021</t>
  </si>
</sst>
</file>

<file path=xl/styles.xml><?xml version="1.0" encoding="utf-8"?>
<styleSheet xmlns="http://schemas.openxmlformats.org/spreadsheetml/2006/main">
  <numFmts count="4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\ 0;;;\ @"/>
    <numFmt numFmtId="181" formatCode="#\ ###\ ##0\ ;\-#\ ###\ ##0\ ;0\ ;@\ 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;\(#,##0\)"/>
    <numFmt numFmtId="189" formatCode="mmm/yyyy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  <numFmt numFmtId="193" formatCode="###\ ###\ ##0"/>
    <numFmt numFmtId="194" formatCode="######0;\-######0;&quot;*&quot;__;@"/>
    <numFmt numFmtId="195" formatCode="#,###,##0__;\-#,###,##0__;\-__;@__\ "/>
    <numFmt numFmtId="196" formatCode="#\ ##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8.5"/>
      <name val="Helv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u val="single"/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50"/>
      <name val="Calibri"/>
      <family val="2"/>
    </font>
    <font>
      <sz val="10"/>
      <color rgb="FFFF0000"/>
      <name val="Arial"/>
      <family val="2"/>
    </font>
    <font>
      <b/>
      <sz val="14"/>
      <color theme="0"/>
      <name val="Calibri"/>
      <family val="2"/>
    </font>
    <font>
      <u val="single"/>
      <sz val="11"/>
      <color theme="0"/>
      <name val="Calibri"/>
      <family val="2"/>
    </font>
    <font>
      <b/>
      <sz val="11"/>
      <color rgb="FF00B05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C1C1C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" fillId="27" borderId="3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31" borderId="0">
      <alignment horizontal="left" indent="1"/>
      <protection/>
    </xf>
    <xf numFmtId="0" fontId="50" fillId="32" borderId="0" applyNumberFormat="0" applyBorder="0" applyAlignment="0" applyProtection="0"/>
    <xf numFmtId="0" fontId="51" fillId="26" borderId="4" applyNumberFormat="0" applyAlignment="0" applyProtection="0"/>
    <xf numFmtId="0" fontId="4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3" borderId="9" applyNumberFormat="0" applyAlignment="0" applyProtection="0"/>
  </cellStyleXfs>
  <cellXfs count="5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4" fillId="0" borderId="0" xfId="56" applyFont="1">
      <alignment/>
      <protection/>
    </xf>
    <xf numFmtId="0" fontId="3" fillId="0" borderId="0" xfId="56">
      <alignment/>
      <protection/>
    </xf>
    <xf numFmtId="0" fontId="6" fillId="31" borderId="10" xfId="0" applyFont="1" applyFill="1" applyBorder="1" applyAlignment="1">
      <alignment horizontal="left" vertical="center" wrapText="1"/>
    </xf>
    <xf numFmtId="187" fontId="3" fillId="0" borderId="0" xfId="56" applyNumberFormat="1">
      <alignment/>
      <protection/>
    </xf>
    <xf numFmtId="0" fontId="7" fillId="0" borderId="0" xfId="56" applyFont="1">
      <alignment/>
      <protection/>
    </xf>
    <xf numFmtId="0" fontId="3" fillId="0" borderId="0" xfId="56" applyFill="1" applyAlignment="1">
      <alignment vertical="center" wrapText="1"/>
      <protection/>
    </xf>
    <xf numFmtId="0" fontId="8" fillId="0" borderId="0" xfId="0" applyFont="1" applyAlignment="1">
      <alignment horizontal="left" readingOrder="1"/>
    </xf>
    <xf numFmtId="0" fontId="9" fillId="0" borderId="0" xfId="0" applyFont="1" applyAlignment="1">
      <alignment horizontal="left" readingOrder="1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" fontId="0" fillId="0" borderId="0" xfId="0" applyNumberFormat="1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56" applyFont="1">
      <alignment/>
      <protection/>
    </xf>
    <xf numFmtId="0" fontId="10" fillId="0" borderId="0" xfId="45" applyAlignment="1" applyProtection="1">
      <alignment/>
      <protection/>
    </xf>
    <xf numFmtId="0" fontId="4" fillId="0" borderId="11" xfId="56" applyFont="1" applyBorder="1">
      <alignment/>
      <protection/>
    </xf>
    <xf numFmtId="0" fontId="4" fillId="0" borderId="12" xfId="56" applyFont="1" applyBorder="1">
      <alignment/>
      <protection/>
    </xf>
    <xf numFmtId="0" fontId="4" fillId="0" borderId="13" xfId="56" applyFont="1" applyBorder="1">
      <alignment/>
      <protection/>
    </xf>
    <xf numFmtId="0" fontId="3" fillId="0" borderId="14" xfId="56" applyFont="1" applyBorder="1" applyAlignment="1">
      <alignment horizontal="right"/>
      <protection/>
    </xf>
    <xf numFmtId="0" fontId="3" fillId="0" borderId="0" xfId="56" applyFont="1" applyAlignment="1">
      <alignment horizontal="right"/>
      <protection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45" applyFont="1" applyAlignment="1" applyProtection="1">
      <alignment/>
      <protection/>
    </xf>
    <xf numFmtId="0" fontId="12" fillId="0" borderId="0" xfId="0" applyFont="1" applyFill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62" fillId="34" borderId="0" xfId="45" applyFont="1" applyFill="1" applyAlignment="1" applyProtection="1">
      <alignment/>
      <protection/>
    </xf>
    <xf numFmtId="0" fontId="63" fillId="0" borderId="0" xfId="0" applyFont="1" applyAlignment="1">
      <alignment/>
    </xf>
    <xf numFmtId="0" fontId="39" fillId="0" borderId="0" xfId="0" applyFont="1" applyFill="1" applyAlignment="1">
      <alignment/>
    </xf>
    <xf numFmtId="0" fontId="58" fillId="34" borderId="0" xfId="0" applyFont="1" applyFill="1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 horizontal="left" vertical="top" wrapText="1"/>
      <protection/>
    </xf>
    <xf numFmtId="187" fontId="0" fillId="4" borderId="0" xfId="0" applyNumberFormat="1" applyFill="1" applyAlignment="1">
      <alignment/>
    </xf>
    <xf numFmtId="0" fontId="57" fillId="4" borderId="0" xfId="0" applyFont="1" applyFill="1" applyAlignment="1">
      <alignment/>
    </xf>
    <xf numFmtId="187" fontId="57" fillId="4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187" fontId="3" fillId="4" borderId="0" xfId="56" applyNumberFormat="1" applyFill="1">
      <alignment/>
      <protection/>
    </xf>
    <xf numFmtId="0" fontId="4" fillId="4" borderId="0" xfId="56" applyFont="1" applyFill="1">
      <alignment/>
      <protection/>
    </xf>
    <xf numFmtId="0" fontId="43" fillId="0" borderId="0" xfId="0" applyFont="1" applyAlignment="1">
      <alignment/>
    </xf>
    <xf numFmtId="0" fontId="4" fillId="0" borderId="15" xfId="56" applyFont="1" applyBorder="1">
      <alignment/>
      <protection/>
    </xf>
    <xf numFmtId="193" fontId="64" fillId="0" borderId="16" xfId="57" applyNumberFormat="1" applyFont="1" applyFill="1" applyBorder="1" applyAlignment="1">
      <alignment horizontal="right" vertical="center" wrapText="1"/>
      <protection/>
    </xf>
    <xf numFmtId="0" fontId="4" fillId="0" borderId="17" xfId="56" applyFont="1" applyBorder="1">
      <alignment/>
      <protection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187" fontId="3" fillId="0" borderId="0" xfId="56" applyNumberFormat="1" applyFill="1">
      <alignment/>
      <protection/>
    </xf>
    <xf numFmtId="1" fontId="0" fillId="0" borderId="0" xfId="0" applyNumberFormat="1" applyAlignment="1">
      <alignment/>
    </xf>
    <xf numFmtId="193" fontId="4" fillId="0" borderId="13" xfId="56" applyNumberFormat="1" applyFont="1" applyBorder="1">
      <alignment/>
      <protection/>
    </xf>
    <xf numFmtId="193" fontId="15" fillId="0" borderId="18" xfId="59" applyNumberFormat="1" applyFont="1" applyFill="1" applyBorder="1" applyAlignment="1">
      <alignment vertical="center"/>
      <protection/>
    </xf>
    <xf numFmtId="193" fontId="15" fillId="0" borderId="0" xfId="0" applyNumberFormat="1" applyFont="1" applyFill="1" applyAlignment="1">
      <alignment vertical="center"/>
    </xf>
    <xf numFmtId="193" fontId="15" fillId="0" borderId="16" xfId="59" applyNumberFormat="1" applyFont="1" applyFill="1" applyBorder="1" applyAlignment="1">
      <alignment/>
      <protection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2 2" xfId="54"/>
    <cellStyle name="Normal 2 3" xfId="55"/>
    <cellStyle name="Normal 3" xfId="56"/>
    <cellStyle name="Normal 3 2" xfId="57"/>
    <cellStyle name="Normal 4" xfId="58"/>
    <cellStyle name="Normal 4 2" xfId="59"/>
    <cellStyle name="Normal 5" xfId="60"/>
    <cellStyle name="Note" xfId="61"/>
    <cellStyle name="Percent" xfId="62"/>
    <cellStyle name="Pourcentage 2" xfId="63"/>
    <cellStyle name="retraitstyle" xfId="64"/>
    <cellStyle name="Satisfaisant" xfId="65"/>
    <cellStyle name="Sortie" xfId="66"/>
    <cellStyle name="Standard 2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1375"/>
          <c:w val="0.83525"/>
          <c:h val="0.5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'A2022_a'!$A$30</c:f>
              <c:strCache>
                <c:ptCount val="1"/>
                <c:pt idx="0">
                  <c:v>Homicides (art. 111 - 113/116)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'A2022_a'!$B$29:$M$29</c:f>
              <c:numCache/>
            </c:numRef>
          </c:cat>
          <c:val>
            <c:numRef>
              <c:f>'A2022_a'!$B$30:$M$30</c:f>
              <c:numCache/>
            </c:numRef>
          </c:val>
        </c:ser>
        <c:ser>
          <c:idx val="1"/>
          <c:order val="1"/>
          <c:tx>
            <c:strRef>
              <c:f>'A2022_a'!$A$31</c:f>
              <c:strCache>
                <c:ptCount val="1"/>
                <c:pt idx="0">
                  <c:v>Tentatives d'homicide (art. 111 - 113/116)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'A2022_a'!$B$29:$M$29</c:f>
              <c:numCache/>
            </c:numRef>
          </c:cat>
          <c:val>
            <c:numRef>
              <c:f>'A2022_a'!$B$31:$M$31</c:f>
              <c:numCache/>
            </c:numRef>
          </c:val>
        </c:ser>
        <c:ser>
          <c:idx val="2"/>
          <c:order val="2"/>
          <c:tx>
            <c:strRef>
              <c:f>'A2022_a'!$A$32</c:f>
              <c:strCache>
                <c:ptCount val="1"/>
                <c:pt idx="0">
                  <c:v>Lésions corporelles graves (art. 122)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'A2022_a'!$B$29:$M$29</c:f>
              <c:numCache/>
            </c:numRef>
          </c:cat>
          <c:val>
            <c:numRef>
              <c:f>'A2022_a'!$B$32:$M$32</c:f>
              <c:numCache/>
            </c:numRef>
          </c:val>
        </c:ser>
        <c:ser>
          <c:idx val="3"/>
          <c:order val="3"/>
          <c:tx>
            <c:strRef>
              <c:f>'A2022_a'!$A$33</c:f>
              <c:strCache>
                <c:ptCount val="1"/>
                <c:pt idx="0">
                  <c:v>Prise d'otage (art. 185)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'A2022_a'!$B$29:$M$29</c:f>
              <c:numCache/>
            </c:numRef>
          </c:cat>
          <c:val>
            <c:numRef>
              <c:f>'A2022_a'!$B$33:$M$33</c:f>
              <c:numCache/>
            </c:numRef>
          </c:val>
        </c:ser>
        <c:ser>
          <c:idx val="4"/>
          <c:order val="4"/>
          <c:tx>
            <c:strRef>
              <c:f>'A2022_a'!$A$34</c:f>
              <c:strCache>
                <c:ptCount val="1"/>
                <c:pt idx="0">
                  <c:v>Viol (art. 190)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'A2022_a'!$B$29:$M$29</c:f>
              <c:numCache/>
            </c:numRef>
          </c:cat>
          <c:val>
            <c:numRef>
              <c:f>'A2022_a'!$B$34:$M$34</c:f>
              <c:numCache/>
            </c:numRef>
          </c:val>
        </c:ser>
        <c:ser>
          <c:idx val="5"/>
          <c:order val="5"/>
          <c:tx>
            <c:strRef>
              <c:f>'A2022_a'!$A$35</c:f>
              <c:strCache>
                <c:ptCount val="1"/>
                <c:pt idx="0">
                  <c:v>Brigandage (art. 140 al. 4)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'A2022_a'!$B$29:$M$29</c:f>
              <c:numCache/>
            </c:numRef>
          </c:cat>
          <c:val>
            <c:numRef>
              <c:f>'A2022_a'!$B$35:$M$35</c:f>
              <c:numCache/>
            </c:numRef>
          </c:val>
        </c:ser>
        <c:overlap val="100"/>
        <c:gapWidth val="278"/>
        <c:axId val="63237384"/>
        <c:axId val="32265545"/>
      </c:bar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65545"/>
        <c:crosses val="autoZero"/>
        <c:auto val="1"/>
        <c:lblOffset val="100"/>
        <c:tickLblSkip val="1"/>
        <c:noMultiLvlLbl val="0"/>
      </c:catAx>
      <c:valAx>
        <c:axId val="322655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37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625"/>
          <c:y val="0.6825"/>
          <c:w val="0.62475"/>
          <c:h val="0.1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4775"/>
          <c:w val="0.97675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'A2022_b'!$A$44</c:f>
              <c:strCache>
                <c:ptCount val="1"/>
                <c:pt idx="0">
                  <c:v>Nombre de condamnations pour violence grave pour 100'000 habitants de 18 ans ou plus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'A2022_b'!$B$43:$AK$43</c:f>
              <c:strCache/>
            </c:strRef>
          </c:cat>
          <c:val>
            <c:numRef>
              <c:f>'A2022_b'!$B$44:$AK$44</c:f>
              <c:numCache/>
            </c:numRef>
          </c:val>
        </c:ser>
        <c:axId val="21954450"/>
        <c:axId val="63372323"/>
      </c:bar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372323"/>
        <c:crosses val="autoZero"/>
        <c:auto val="1"/>
        <c:lblOffset val="100"/>
        <c:tickLblSkip val="1"/>
        <c:noMultiLvlLbl val="0"/>
      </c:catAx>
      <c:valAx>
        <c:axId val="63372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54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0.91975</cdr:y>
    </cdr:from>
    <cdr:to>
      <cdr:x>0.333</cdr:x>
      <cdr:y>0.968</cdr:y>
    </cdr:to>
    <cdr:sp>
      <cdr:nvSpPr>
        <cdr:cNvPr id="1" name="ZoneTexte 1"/>
        <cdr:cNvSpPr txBox="1">
          <a:spLocks noChangeArrowheads="1"/>
        </cdr:cNvSpPr>
      </cdr:nvSpPr>
      <cdr:spPr>
        <a:xfrm>
          <a:off x="180975" y="5257800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OFS</a:t>
          </a:r>
        </a:p>
      </cdr:txBody>
    </cdr:sp>
  </cdr:relSizeAnchor>
  <cdr:relSizeAnchor xmlns:cdr="http://schemas.openxmlformats.org/drawingml/2006/chartDrawing">
    <cdr:from>
      <cdr:x>0.0925</cdr:x>
      <cdr:y>0.03525</cdr:y>
    </cdr:from>
    <cdr:to>
      <cdr:x>0.8695</cdr:x>
      <cdr:y>0.15325</cdr:y>
    </cdr:to>
    <cdr:sp>
      <cdr:nvSpPr>
        <cdr:cNvPr id="2" name="ZoneTexte 2"/>
        <cdr:cNvSpPr txBox="1">
          <a:spLocks noChangeArrowheads="1"/>
        </cdr:cNvSpPr>
      </cdr:nvSpPr>
      <cdr:spPr>
        <a:xfrm>
          <a:off x="571500" y="200025"/>
          <a:ext cx="48387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9.1. Infractions pour violence grave, Vaud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Nombre enregistré par les polices vaudoises pour 100'000 habitants</a:t>
          </a:r>
        </a:p>
      </cdr:txBody>
    </cdr:sp>
  </cdr:relSizeAnchor>
  <cdr:relSizeAnchor xmlns:cdr="http://schemas.openxmlformats.org/drawingml/2006/chartDrawing">
    <cdr:from>
      <cdr:x>0.5845</cdr:x>
      <cdr:y>0.8385</cdr:y>
    </cdr:from>
    <cdr:to>
      <cdr:x>0.962</cdr:x>
      <cdr:y>0.91975</cdr:y>
    </cdr:to>
    <cdr:sp>
      <cdr:nvSpPr>
        <cdr:cNvPr id="3" name="ZoneTexte 3"/>
        <cdr:cNvSpPr txBox="1">
          <a:spLocks noChangeArrowheads="1"/>
        </cdr:cNvSpPr>
      </cdr:nvSpPr>
      <cdr:spPr>
        <a:xfrm>
          <a:off x="3638550" y="4791075"/>
          <a:ext cx="23526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Entre ( ) : articles du Code pénal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39</xdr:row>
      <xdr:rowOff>104775</xdr:rowOff>
    </xdr:from>
    <xdr:to>
      <xdr:col>5</xdr:col>
      <xdr:colOff>428625</xdr:colOff>
      <xdr:row>69</xdr:row>
      <xdr:rowOff>114300</xdr:rowOff>
    </xdr:to>
    <xdr:graphicFrame>
      <xdr:nvGraphicFramePr>
        <xdr:cNvPr id="1" name="Graphique 1"/>
        <xdr:cNvGraphicFramePr/>
      </xdr:nvGraphicFramePr>
      <xdr:xfrm>
        <a:off x="114300" y="7581900"/>
        <a:ext cx="62293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51</xdr:row>
      <xdr:rowOff>133350</xdr:rowOff>
    </xdr:from>
    <xdr:to>
      <xdr:col>9</xdr:col>
      <xdr:colOff>523875</xdr:colOff>
      <xdr:row>72</xdr:row>
      <xdr:rowOff>38100</xdr:rowOff>
    </xdr:to>
    <xdr:graphicFrame>
      <xdr:nvGraphicFramePr>
        <xdr:cNvPr id="1" name="Graphique 1"/>
        <xdr:cNvGraphicFramePr/>
      </xdr:nvGraphicFramePr>
      <xdr:xfrm>
        <a:off x="4448175" y="9601200"/>
        <a:ext cx="61722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rscms\AppData\Local\Temp\notesBACF08\Pop_resid_perm_STATPOP_2010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_Reg\Production\Statistiques\Gestion_Exploitation\SPC\Annuaire\2020\px-x-0102010000_101_20210330-1905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  <sheetDataSet>
      <sheetData sheetId="0">
        <row r="6">
          <cell r="B6">
            <v>713281</v>
          </cell>
          <cell r="C6">
            <v>725944</v>
          </cell>
          <cell r="D6">
            <v>734356</v>
          </cell>
          <cell r="E6">
            <v>749373</v>
          </cell>
          <cell r="F6">
            <v>761446</v>
          </cell>
        </row>
        <row r="109">
          <cell r="B109">
            <v>569555</v>
          </cell>
          <cell r="C109">
            <v>580598</v>
          </cell>
          <cell r="D109">
            <v>588381</v>
          </cell>
          <cell r="E109">
            <v>601263</v>
          </cell>
          <cell r="F109">
            <v>611902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x-x-0102010000_101"/>
    </sheetNames>
    <sheetDataSet>
      <sheetData sheetId="0">
        <row r="14">
          <cell r="K14">
            <v>805098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d.ch/fileadmin/user_upload/organisation/dse/polcant/fichiers_pdf/2021/Rapport_criminalite/Rapport_annuel_SPC_Vaud_2020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2.421875" style="0" customWidth="1"/>
    <col min="2" max="2" width="12.00390625" style="0" bestFit="1" customWidth="1"/>
    <col min="13" max="13" width="14.28125" style="0" customWidth="1"/>
    <col min="23" max="23" width="15.28125" style="0" bestFit="1" customWidth="1"/>
  </cols>
  <sheetData>
    <row r="1" spans="1:11" ht="18.75">
      <c r="A1" s="28" t="s">
        <v>60</v>
      </c>
      <c r="B1" s="28" t="s">
        <v>0</v>
      </c>
      <c r="C1" s="29"/>
      <c r="D1" s="30"/>
      <c r="E1" s="29"/>
      <c r="F1" s="29"/>
      <c r="G1" s="29"/>
      <c r="H1" s="29"/>
      <c r="I1" s="29"/>
      <c r="J1" s="29"/>
      <c r="K1" s="29"/>
    </row>
    <row r="2" spans="1:4" ht="15">
      <c r="A2" s="31" t="s">
        <v>58</v>
      </c>
      <c r="B2" s="24" t="s">
        <v>59</v>
      </c>
      <c r="D2" s="17"/>
    </row>
    <row r="3" spans="1:4" ht="15">
      <c r="A3" s="31" t="s">
        <v>72</v>
      </c>
      <c r="B3" s="24" t="s">
        <v>74</v>
      </c>
      <c r="D3" s="17"/>
    </row>
    <row r="4" spans="1:2" ht="15">
      <c r="A4" s="31" t="s">
        <v>61</v>
      </c>
      <c r="B4" s="13" t="s">
        <v>89</v>
      </c>
    </row>
    <row r="5" spans="1:2" ht="15">
      <c r="A5" s="31" t="s">
        <v>62</v>
      </c>
      <c r="B5" t="s">
        <v>78</v>
      </c>
    </row>
    <row r="6" spans="1:2" ht="15">
      <c r="A6" s="31" t="s">
        <v>68</v>
      </c>
      <c r="B6" s="13" t="s">
        <v>69</v>
      </c>
    </row>
    <row r="7" spans="1:2" ht="15">
      <c r="A7" s="31" t="s">
        <v>57</v>
      </c>
      <c r="B7" s="17" t="s">
        <v>90</v>
      </c>
    </row>
    <row r="8" spans="1:2" ht="15">
      <c r="A8" s="31" t="s">
        <v>65</v>
      </c>
      <c r="B8" s="24" t="s">
        <v>81</v>
      </c>
    </row>
    <row r="9" spans="1:2" ht="15">
      <c r="A9" s="31" t="s">
        <v>66</v>
      </c>
      <c r="B9" s="10" t="s">
        <v>50</v>
      </c>
    </row>
    <row r="10" spans="1:2" ht="15">
      <c r="A10" s="31"/>
      <c r="B10" s="10"/>
    </row>
    <row r="11" spans="1:13" ht="15">
      <c r="A11" s="33" t="s">
        <v>63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2:13" ht="15">
      <c r="B12" s="46">
        <v>2009</v>
      </c>
      <c r="C12" s="46">
        <v>2010</v>
      </c>
      <c r="D12" s="46">
        <v>2011</v>
      </c>
      <c r="E12" s="46">
        <v>2012</v>
      </c>
      <c r="F12" s="46">
        <v>2013</v>
      </c>
      <c r="G12" s="46">
        <v>2014</v>
      </c>
      <c r="H12" s="46">
        <v>2015</v>
      </c>
      <c r="I12" s="46">
        <v>2016</v>
      </c>
      <c r="J12" s="46">
        <v>2017</v>
      </c>
      <c r="K12" s="32">
        <v>2018</v>
      </c>
      <c r="L12" s="32">
        <v>2019</v>
      </c>
      <c r="M12" s="32">
        <v>2020</v>
      </c>
    </row>
    <row r="13" spans="1:13" ht="15">
      <c r="A13" t="s">
        <v>47</v>
      </c>
      <c r="B13" s="13">
        <v>3</v>
      </c>
      <c r="C13" s="13">
        <v>3</v>
      </c>
      <c r="D13" s="13">
        <v>4</v>
      </c>
      <c r="E13" s="13">
        <v>5</v>
      </c>
      <c r="F13" s="13">
        <v>3</v>
      </c>
      <c r="G13" s="13">
        <v>5</v>
      </c>
      <c r="H13" s="13">
        <v>7</v>
      </c>
      <c r="I13" s="13">
        <v>6</v>
      </c>
      <c r="J13" s="13">
        <v>7</v>
      </c>
      <c r="K13" s="26">
        <v>6</v>
      </c>
      <c r="L13" s="26">
        <v>4</v>
      </c>
      <c r="M13" s="13">
        <v>8</v>
      </c>
    </row>
    <row r="14" spans="1:13" ht="15">
      <c r="A14" t="s">
        <v>48</v>
      </c>
      <c r="B14" s="13">
        <v>21</v>
      </c>
      <c r="C14" s="13">
        <v>20</v>
      </c>
      <c r="D14" s="13">
        <v>24</v>
      </c>
      <c r="E14" s="13">
        <v>10</v>
      </c>
      <c r="F14" s="13">
        <v>22</v>
      </c>
      <c r="G14" s="13">
        <v>17</v>
      </c>
      <c r="H14" s="13">
        <v>8</v>
      </c>
      <c r="I14" s="13">
        <v>11</v>
      </c>
      <c r="J14" s="13">
        <v>11</v>
      </c>
      <c r="K14" s="26">
        <v>14</v>
      </c>
      <c r="L14" s="26">
        <v>13</v>
      </c>
      <c r="M14" s="13">
        <v>18</v>
      </c>
    </row>
    <row r="15" spans="1:22" ht="15">
      <c r="A15" t="s">
        <v>1</v>
      </c>
      <c r="B15" s="13">
        <v>29</v>
      </c>
      <c r="C15" s="13">
        <v>16</v>
      </c>
      <c r="D15" s="13">
        <v>29</v>
      </c>
      <c r="E15" s="13">
        <v>29</v>
      </c>
      <c r="F15" s="13">
        <v>23</v>
      </c>
      <c r="G15" s="13">
        <v>29</v>
      </c>
      <c r="H15" s="13">
        <v>35</v>
      </c>
      <c r="I15" s="13">
        <v>30</v>
      </c>
      <c r="J15" s="13">
        <v>34</v>
      </c>
      <c r="K15" s="13">
        <v>29</v>
      </c>
      <c r="L15" s="13">
        <v>31</v>
      </c>
      <c r="M15" s="13">
        <v>26</v>
      </c>
      <c r="T15" s="14"/>
      <c r="U15" s="14"/>
      <c r="V15" s="14"/>
    </row>
    <row r="16" spans="1:13" s="42" customFormat="1" ht="15">
      <c r="A16" s="13" t="s">
        <v>2</v>
      </c>
      <c r="B16" s="13">
        <v>0</v>
      </c>
      <c r="C16" s="13">
        <v>0</v>
      </c>
      <c r="D16" s="13">
        <v>7</v>
      </c>
      <c r="E16" s="13">
        <v>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13" t="s">
        <v>3</v>
      </c>
      <c r="B17" s="13">
        <v>66</v>
      </c>
      <c r="C17" s="13">
        <v>30</v>
      </c>
      <c r="D17" s="13">
        <v>45</v>
      </c>
      <c r="E17" s="13">
        <v>46</v>
      </c>
      <c r="F17" s="13">
        <v>71</v>
      </c>
      <c r="G17" s="13">
        <v>32</v>
      </c>
      <c r="H17" s="13">
        <v>35</v>
      </c>
      <c r="I17" s="13">
        <v>36</v>
      </c>
      <c r="J17" s="13">
        <v>33</v>
      </c>
      <c r="K17" s="13">
        <v>52</v>
      </c>
      <c r="L17" s="13">
        <v>46</v>
      </c>
      <c r="M17" s="13">
        <v>48</v>
      </c>
    </row>
    <row r="18" spans="1:13" ht="15">
      <c r="A18" s="13" t="s">
        <v>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3" ht="15">
      <c r="A19" s="13"/>
      <c r="B19" s="13">
        <f aca="true" t="shared" si="0" ref="B19:G19">SUM(B13:B18)</f>
        <v>119</v>
      </c>
      <c r="C19" s="13">
        <f t="shared" si="0"/>
        <v>69</v>
      </c>
      <c r="D19" s="13">
        <f t="shared" si="0"/>
        <v>109</v>
      </c>
      <c r="E19" s="13">
        <f t="shared" si="0"/>
        <v>92</v>
      </c>
      <c r="F19" s="13">
        <f t="shared" si="0"/>
        <v>119</v>
      </c>
      <c r="G19" s="13">
        <f t="shared" si="0"/>
        <v>83</v>
      </c>
      <c r="H19" s="13">
        <f>SUM(H13:H18)</f>
        <v>85</v>
      </c>
      <c r="I19" s="13">
        <f>SUM(I13:I18)</f>
        <v>83</v>
      </c>
      <c r="J19" s="13">
        <f>SUM(J13:J18)</f>
        <v>85</v>
      </c>
      <c r="K19" s="13">
        <f>SUM(K13:K18)</f>
        <v>101</v>
      </c>
      <c r="L19" s="13">
        <v>94</v>
      </c>
      <c r="M19" s="13">
        <f>SUM(M13:M18)</f>
        <v>100</v>
      </c>
    </row>
    <row r="20" ht="15">
      <c r="L20" s="15"/>
    </row>
    <row r="21" spans="1:13" ht="15">
      <c r="A21" s="33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3" ht="15">
      <c r="A22" t="s">
        <v>5</v>
      </c>
      <c r="C22" t="s">
        <v>46</v>
      </c>
    </row>
    <row r="23" spans="1:12" ht="15">
      <c r="A23" s="1">
        <v>39813</v>
      </c>
      <c r="B23" s="1">
        <v>40178</v>
      </c>
      <c r="C23" s="1">
        <v>40543</v>
      </c>
      <c r="D23" s="1">
        <v>40908</v>
      </c>
      <c r="E23" s="1">
        <v>41274</v>
      </c>
      <c r="F23" s="1">
        <v>41639</v>
      </c>
      <c r="G23" s="1">
        <v>42004</v>
      </c>
      <c r="H23" s="1">
        <v>42369</v>
      </c>
      <c r="I23" s="1">
        <v>42735</v>
      </c>
      <c r="J23" s="1">
        <v>43100</v>
      </c>
      <c r="K23" s="1">
        <v>43465</v>
      </c>
      <c r="L23" s="1">
        <v>43830</v>
      </c>
    </row>
    <row r="24" spans="1:12" ht="15">
      <c r="A24">
        <v>688245</v>
      </c>
      <c r="B24">
        <v>701526</v>
      </c>
      <c r="C24">
        <f>'A2022_b'!AB33</f>
        <v>713281</v>
      </c>
      <c r="D24">
        <f>'A2022_b'!AC33</f>
        <v>725944</v>
      </c>
      <c r="E24">
        <f>'A2022_b'!AD33</f>
        <v>734356</v>
      </c>
      <c r="F24">
        <f>'A2022_b'!AE33</f>
        <v>749373</v>
      </c>
      <c r="G24">
        <f>'A2022_b'!AF33</f>
        <v>761446</v>
      </c>
      <c r="H24">
        <f>'A2022_b'!AG33</f>
        <v>773407</v>
      </c>
      <c r="I24">
        <v>784822</v>
      </c>
      <c r="J24">
        <v>793129</v>
      </c>
      <c r="K24">
        <v>799145</v>
      </c>
      <c r="L24" s="49">
        <f>'[2]px-x-0102010000_101'!$K$14</f>
        <v>805098</v>
      </c>
    </row>
    <row r="26" spans="1:13" ht="15">
      <c r="A26" s="33" t="s">
        <v>67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ht="15">
      <c r="A27" s="9" t="s">
        <v>49</v>
      </c>
    </row>
    <row r="28" ht="15">
      <c r="A28" s="10" t="s">
        <v>50</v>
      </c>
    </row>
    <row r="29" spans="2:13" ht="15">
      <c r="B29" s="23">
        <v>2009</v>
      </c>
      <c r="C29" s="23">
        <v>2010</v>
      </c>
      <c r="D29" s="23">
        <v>2011</v>
      </c>
      <c r="E29" s="23">
        <v>2012</v>
      </c>
      <c r="F29" s="23">
        <v>2013</v>
      </c>
      <c r="G29" s="23">
        <v>2014</v>
      </c>
      <c r="H29" s="23">
        <v>2015</v>
      </c>
      <c r="I29" s="23">
        <v>2016</v>
      </c>
      <c r="J29" s="23">
        <v>2017</v>
      </c>
      <c r="K29" s="23">
        <v>2018</v>
      </c>
      <c r="L29" s="23">
        <v>2019</v>
      </c>
      <c r="M29" s="23">
        <v>2020</v>
      </c>
    </row>
    <row r="30" spans="1:13" ht="15">
      <c r="A30" s="13" t="s">
        <v>55</v>
      </c>
      <c r="B30" s="2">
        <f aca="true" t="shared" si="1" ref="B30:M30">B13/A$24*100000</f>
        <v>0.4358912887125951</v>
      </c>
      <c r="C30" s="2">
        <f t="shared" si="1"/>
        <v>0.4276391751695589</v>
      </c>
      <c r="D30" s="2">
        <f t="shared" si="1"/>
        <v>0.5607888055338639</v>
      </c>
      <c r="E30" s="2">
        <f t="shared" si="1"/>
        <v>0.6887583615265089</v>
      </c>
      <c r="F30" s="2">
        <f t="shared" si="1"/>
        <v>0.408521207697629</v>
      </c>
      <c r="G30" s="2">
        <f t="shared" si="1"/>
        <v>0.6672244663205106</v>
      </c>
      <c r="H30" s="2">
        <f t="shared" si="1"/>
        <v>0.919303535641398</v>
      </c>
      <c r="I30" s="2">
        <f t="shared" si="1"/>
        <v>0.7757881684546429</v>
      </c>
      <c r="J30" s="2">
        <f t="shared" si="1"/>
        <v>0.8919219899544101</v>
      </c>
      <c r="K30" s="39">
        <f t="shared" si="1"/>
        <v>0.7564973667587491</v>
      </c>
      <c r="L30" s="39">
        <f t="shared" si="1"/>
        <v>0.5005349467243116</v>
      </c>
      <c r="M30" s="36">
        <f t="shared" si="1"/>
        <v>0.9936678516155797</v>
      </c>
    </row>
    <row r="31" spans="1:13" ht="15">
      <c r="A31" s="13" t="s">
        <v>56</v>
      </c>
      <c r="B31" s="2">
        <f aca="true" t="shared" si="2" ref="B31:B36">B14/$A$24*100000</f>
        <v>3.0512390209881652</v>
      </c>
      <c r="C31" s="2">
        <f aca="true" t="shared" si="3" ref="C31:C36">C14/$B$24*100000</f>
        <v>2.8509278344637266</v>
      </c>
      <c r="D31" s="2">
        <f aca="true" t="shared" si="4" ref="D31:D36">D14/$C$24*100000</f>
        <v>3.3647328332031834</v>
      </c>
      <c r="E31" s="2">
        <f aca="true" t="shared" si="5" ref="E31:E36">E14/$D$24*100000</f>
        <v>1.3775167230530179</v>
      </c>
      <c r="F31" s="2">
        <f aca="true" t="shared" si="6" ref="F31:F36">F14/$E$24*100000</f>
        <v>2.9958221897826123</v>
      </c>
      <c r="G31" s="2">
        <f aca="true" t="shared" si="7" ref="G31:G36">G14/$F$24*100000</f>
        <v>2.268563185489736</v>
      </c>
      <c r="H31" s="2">
        <f aca="true" t="shared" si="8" ref="H31:H36">H14/$G$24*100000</f>
        <v>1.0506326121615979</v>
      </c>
      <c r="I31" s="2">
        <f aca="true" t="shared" si="9" ref="I31:I36">I14/$H$24*100000</f>
        <v>1.422278308833512</v>
      </c>
      <c r="J31" s="2">
        <f aca="true" t="shared" si="10" ref="J31:J36">J14/$I$24*100000</f>
        <v>1.4015916984997872</v>
      </c>
      <c r="K31" s="39">
        <f aca="true" t="shared" si="11" ref="K31:M36">K14/J$24*100000</f>
        <v>1.7651605224370814</v>
      </c>
      <c r="L31" s="39">
        <f t="shared" si="11"/>
        <v>1.6267385768540128</v>
      </c>
      <c r="M31" s="36">
        <f t="shared" si="11"/>
        <v>2.2357526661350544</v>
      </c>
    </row>
    <row r="32" spans="1:13" ht="15">
      <c r="A32" t="s">
        <v>1</v>
      </c>
      <c r="B32" s="2">
        <f t="shared" si="2"/>
        <v>4.213615790888419</v>
      </c>
      <c r="C32" s="2">
        <f t="shared" si="3"/>
        <v>2.280742267570981</v>
      </c>
      <c r="D32" s="2">
        <f t="shared" si="4"/>
        <v>4.065718840120513</v>
      </c>
      <c r="E32" s="2">
        <f t="shared" si="5"/>
        <v>3.994798496853752</v>
      </c>
      <c r="F32" s="2">
        <f t="shared" si="6"/>
        <v>3.131995925681822</v>
      </c>
      <c r="G32" s="2">
        <f t="shared" si="7"/>
        <v>3.869901904658961</v>
      </c>
      <c r="H32" s="2">
        <f t="shared" si="8"/>
        <v>4.5965176782069905</v>
      </c>
      <c r="I32" s="2">
        <f t="shared" si="9"/>
        <v>3.8789408422732143</v>
      </c>
      <c r="J32" s="2">
        <f t="shared" si="10"/>
        <v>4.332192522635705</v>
      </c>
      <c r="K32" s="39">
        <f t="shared" si="11"/>
        <v>3.6564039393339547</v>
      </c>
      <c r="L32" s="39">
        <f t="shared" si="11"/>
        <v>3.879145837113415</v>
      </c>
      <c r="M32" s="36">
        <f t="shared" si="11"/>
        <v>3.229420517750634</v>
      </c>
    </row>
    <row r="33" spans="1:13" ht="15">
      <c r="A33" t="s">
        <v>2</v>
      </c>
      <c r="B33" s="2">
        <f t="shared" si="2"/>
        <v>0</v>
      </c>
      <c r="C33" s="2">
        <f t="shared" si="3"/>
        <v>0</v>
      </c>
      <c r="D33" s="2">
        <f t="shared" si="4"/>
        <v>0.9813804096842619</v>
      </c>
      <c r="E33" s="2">
        <f t="shared" si="5"/>
        <v>0.27550334461060355</v>
      </c>
      <c r="F33" s="2">
        <f t="shared" si="6"/>
        <v>0</v>
      </c>
      <c r="G33" s="2">
        <f t="shared" si="7"/>
        <v>0</v>
      </c>
      <c r="H33" s="2">
        <f t="shared" si="8"/>
        <v>0</v>
      </c>
      <c r="I33" s="2">
        <f t="shared" si="9"/>
        <v>0</v>
      </c>
      <c r="J33" s="2">
        <f t="shared" si="10"/>
        <v>0</v>
      </c>
      <c r="K33" s="39">
        <f t="shared" si="11"/>
        <v>0</v>
      </c>
      <c r="L33" s="39">
        <f t="shared" si="11"/>
        <v>0</v>
      </c>
      <c r="M33" s="2">
        <f t="shared" si="11"/>
        <v>0</v>
      </c>
    </row>
    <row r="34" spans="1:13" ht="15">
      <c r="A34" t="s">
        <v>3</v>
      </c>
      <c r="B34" s="2">
        <f t="shared" si="2"/>
        <v>9.589608351677093</v>
      </c>
      <c r="C34" s="2">
        <f t="shared" si="3"/>
        <v>4.27639175169559</v>
      </c>
      <c r="D34" s="2">
        <f t="shared" si="4"/>
        <v>6.308874062255969</v>
      </c>
      <c r="E34" s="2">
        <f t="shared" si="5"/>
        <v>6.3365769260438825</v>
      </c>
      <c r="F34" s="2">
        <f t="shared" si="6"/>
        <v>9.668335248843885</v>
      </c>
      <c r="G34" s="2">
        <f t="shared" si="7"/>
        <v>4.270236584451268</v>
      </c>
      <c r="H34" s="2">
        <f t="shared" si="8"/>
        <v>4.5965176782069905</v>
      </c>
      <c r="I34" s="2">
        <f t="shared" si="9"/>
        <v>4.654729010727857</v>
      </c>
      <c r="J34" s="2">
        <f t="shared" si="10"/>
        <v>4.204775095499362</v>
      </c>
      <c r="K34" s="39">
        <f t="shared" si="11"/>
        <v>6.556310511909159</v>
      </c>
      <c r="L34" s="39">
        <f t="shared" si="11"/>
        <v>5.756151887329584</v>
      </c>
      <c r="M34" s="36">
        <f t="shared" si="11"/>
        <v>5.962007109693478</v>
      </c>
    </row>
    <row r="35" spans="1:13" s="47" customFormat="1" ht="15">
      <c r="A35" s="47" t="s">
        <v>4</v>
      </c>
      <c r="B35" s="39">
        <f t="shared" si="2"/>
        <v>0</v>
      </c>
      <c r="C35" s="39">
        <f t="shared" si="3"/>
        <v>0</v>
      </c>
      <c r="D35" s="39">
        <f t="shared" si="4"/>
        <v>0</v>
      </c>
      <c r="E35" s="39">
        <f t="shared" si="5"/>
        <v>0</v>
      </c>
      <c r="F35" s="39">
        <f t="shared" si="6"/>
        <v>0</v>
      </c>
      <c r="G35" s="39">
        <f t="shared" si="7"/>
        <v>0</v>
      </c>
      <c r="H35" s="39">
        <f t="shared" si="8"/>
        <v>0</v>
      </c>
      <c r="I35" s="39">
        <f t="shared" si="9"/>
        <v>0</v>
      </c>
      <c r="J35" s="39">
        <f t="shared" si="10"/>
        <v>0</v>
      </c>
      <c r="K35" s="39">
        <f t="shared" si="11"/>
        <v>0</v>
      </c>
      <c r="L35" s="39">
        <f t="shared" si="11"/>
        <v>0</v>
      </c>
      <c r="M35" s="39">
        <f t="shared" si="11"/>
        <v>0</v>
      </c>
    </row>
    <row r="36" spans="1:14" ht="15">
      <c r="A36" s="37" t="s">
        <v>6</v>
      </c>
      <c r="B36" s="38">
        <f t="shared" si="2"/>
        <v>17.29035445226627</v>
      </c>
      <c r="C36" s="38">
        <f t="shared" si="3"/>
        <v>9.835701028899855</v>
      </c>
      <c r="D36" s="38">
        <f t="shared" si="4"/>
        <v>15.281494950797791</v>
      </c>
      <c r="E36" s="38">
        <f t="shared" si="5"/>
        <v>12.673153852087765</v>
      </c>
      <c r="F36" s="38">
        <f t="shared" si="6"/>
        <v>16.20467457200595</v>
      </c>
      <c r="G36" s="38">
        <f t="shared" si="7"/>
        <v>11.075926140920476</v>
      </c>
      <c r="H36" s="38">
        <f t="shared" si="8"/>
        <v>11.162971504216978</v>
      </c>
      <c r="I36" s="38">
        <f t="shared" si="9"/>
        <v>10.731736330289227</v>
      </c>
      <c r="J36" s="38">
        <f t="shared" si="10"/>
        <v>10.830481306589265</v>
      </c>
      <c r="K36" s="38">
        <f t="shared" si="11"/>
        <v>12.734372340438945</v>
      </c>
      <c r="L36" s="38">
        <f t="shared" si="11"/>
        <v>11.762571248021322</v>
      </c>
      <c r="M36" s="38">
        <f t="shared" si="11"/>
        <v>12.420848145194746</v>
      </c>
      <c r="N36" s="37" t="s">
        <v>84</v>
      </c>
    </row>
    <row r="37" spans="2:12" ht="15">
      <c r="B37" s="2"/>
      <c r="C37" s="2"/>
      <c r="D37" s="2"/>
      <c r="E37" s="2"/>
      <c r="F37" s="2"/>
      <c r="G37" s="2"/>
      <c r="H37" s="2"/>
      <c r="I37" s="2"/>
      <c r="J37" s="2"/>
      <c r="K37" s="39"/>
      <c r="L37" s="39"/>
    </row>
    <row r="38" spans="1:13" ht="15">
      <c r="A38" s="37" t="s">
        <v>87</v>
      </c>
      <c r="J38" s="39">
        <f>(J13+J14)/I24*100000</f>
        <v>2.2935136884541976</v>
      </c>
      <c r="K38" s="39">
        <f>(K13+K14)/J24*100000</f>
        <v>2.5216578891958306</v>
      </c>
      <c r="L38" s="39">
        <f>(L13+L14)/K24*100000</f>
        <v>2.127273523578324</v>
      </c>
      <c r="M38" s="36">
        <f>(M13+M14)/L24*100000</f>
        <v>3.229420517750634</v>
      </c>
    </row>
    <row r="39" spans="1:13" ht="15">
      <c r="A39" s="33" t="s">
        <v>70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</sheetData>
  <sheetProtection/>
  <hyperlinks>
    <hyperlink ref="B7" r:id="rId1" display="Statistique policière de la criminalité (SPC). Rapport annuel Vaud 201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headerFoot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60" zoomScaleNormal="60" zoomScalePageLayoutView="0" workbookViewId="0" topLeftCell="A1">
      <pane xSplit="1" topLeftCell="T1" activePane="topRight" state="frozen"/>
      <selection pane="topLeft" activeCell="A1" sqref="A1"/>
      <selection pane="topRight" activeCell="V54" sqref="V54"/>
    </sheetView>
  </sheetViews>
  <sheetFormatPr defaultColWidth="11.421875" defaultRowHeight="15"/>
  <cols>
    <col min="1" max="1" width="60.00390625" style="3" customWidth="1"/>
    <col min="2" max="16384" width="11.421875" style="4" customWidth="1"/>
  </cols>
  <sheetData>
    <row r="1" spans="1:12" ht="18.75">
      <c r="A1" s="28" t="s">
        <v>60</v>
      </c>
      <c r="B1" s="28" t="s">
        <v>71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21" ht="15">
      <c r="A2" s="31" t="s">
        <v>58</v>
      </c>
      <c r="B2" s="24" t="s">
        <v>80</v>
      </c>
      <c r="U2" s="16"/>
    </row>
    <row r="3" spans="1:2" ht="15">
      <c r="A3" s="31" t="s">
        <v>72</v>
      </c>
      <c r="B3" s="24" t="s">
        <v>73</v>
      </c>
    </row>
    <row r="4" spans="1:2" ht="15">
      <c r="A4" s="31" t="s">
        <v>61</v>
      </c>
      <c r="B4" s="13" t="s">
        <v>75</v>
      </c>
    </row>
    <row r="5" spans="1:2" ht="15">
      <c r="A5" s="31" t="s">
        <v>62</v>
      </c>
      <c r="B5" t="s">
        <v>78</v>
      </c>
    </row>
    <row r="6" spans="1:2" ht="15">
      <c r="A6" s="31" t="s">
        <v>68</v>
      </c>
      <c r="B6" s="13" t="s">
        <v>76</v>
      </c>
    </row>
    <row r="7" spans="1:2" ht="15">
      <c r="A7" s="31" t="s">
        <v>57</v>
      </c>
      <c r="B7" s="25"/>
    </row>
    <row r="8" spans="1:14" ht="15">
      <c r="A8" s="31" t="s">
        <v>65</v>
      </c>
      <c r="B8" s="24" t="s">
        <v>79</v>
      </c>
      <c r="N8" s="4" t="s">
        <v>91</v>
      </c>
    </row>
    <row r="9" spans="1:2" ht="15">
      <c r="A9" s="31" t="s">
        <v>66</v>
      </c>
      <c r="B9" s="10" t="s">
        <v>77</v>
      </c>
    </row>
    <row r="11" spans="2:5" ht="12.75">
      <c r="B11" s="16"/>
      <c r="E11" s="16"/>
    </row>
    <row r="12" spans="1:38" ht="15">
      <c r="A12" s="33" t="s">
        <v>86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2:38" s="12" customFormat="1" ht="12.75">
      <c r="B13" s="12">
        <v>1984</v>
      </c>
      <c r="C13" s="12">
        <v>1985</v>
      </c>
      <c r="D13" s="12">
        <v>1986</v>
      </c>
      <c r="E13" s="12">
        <v>1987</v>
      </c>
      <c r="F13" s="12">
        <v>1988</v>
      </c>
      <c r="G13" s="12">
        <v>1989</v>
      </c>
      <c r="H13" s="12">
        <v>1990</v>
      </c>
      <c r="I13" s="12">
        <v>1991</v>
      </c>
      <c r="J13" s="12">
        <v>1992</v>
      </c>
      <c r="K13" s="12">
        <v>1993</v>
      </c>
      <c r="L13" s="12">
        <v>1994</v>
      </c>
      <c r="M13" s="12">
        <v>1995</v>
      </c>
      <c r="N13" s="12">
        <v>1996</v>
      </c>
      <c r="O13" s="12">
        <v>1997</v>
      </c>
      <c r="P13" s="12">
        <v>1998</v>
      </c>
      <c r="Q13" s="12">
        <v>1999</v>
      </c>
      <c r="R13" s="12">
        <v>2000</v>
      </c>
      <c r="S13" s="12">
        <v>2001</v>
      </c>
      <c r="T13" s="12">
        <v>2002</v>
      </c>
      <c r="U13" s="12">
        <v>2003</v>
      </c>
      <c r="V13" s="12">
        <v>2004</v>
      </c>
      <c r="W13" s="12">
        <v>2005</v>
      </c>
      <c r="X13" s="12">
        <v>2006</v>
      </c>
      <c r="Y13" s="12">
        <v>2007</v>
      </c>
      <c r="Z13" s="12">
        <v>2008</v>
      </c>
      <c r="AA13" s="12">
        <v>2009</v>
      </c>
      <c r="AB13" s="12">
        <v>2010</v>
      </c>
      <c r="AC13" s="12">
        <v>2011</v>
      </c>
      <c r="AD13" s="12">
        <v>2012</v>
      </c>
      <c r="AE13" s="12">
        <v>2013</v>
      </c>
      <c r="AF13" s="12">
        <v>2014</v>
      </c>
      <c r="AG13" s="12">
        <v>2015</v>
      </c>
      <c r="AH13" s="12">
        <v>2016</v>
      </c>
      <c r="AI13" s="12">
        <v>2017</v>
      </c>
      <c r="AJ13" s="12">
        <v>2018</v>
      </c>
      <c r="AK13" s="12">
        <v>2019</v>
      </c>
      <c r="AL13" s="12">
        <v>2020</v>
      </c>
    </row>
    <row r="14" spans="1:38" ht="15">
      <c r="A14" s="12" t="s">
        <v>7</v>
      </c>
      <c r="B14">
        <f>Data_pour_A2020_b!B6</f>
        <v>2</v>
      </c>
      <c r="C14">
        <f>Data_pour_A2020_b!C6</f>
        <v>2</v>
      </c>
      <c r="D14">
        <f>Data_pour_A2020_b!D6</f>
        <v>5</v>
      </c>
      <c r="E14">
        <f>Data_pour_A2020_b!E6</f>
        <v>5</v>
      </c>
      <c r="F14">
        <f>Data_pour_A2020_b!F6</f>
        <v>2</v>
      </c>
      <c r="G14">
        <f>Data_pour_A2020_b!G6</f>
        <v>2</v>
      </c>
      <c r="H14">
        <f>Data_pour_A2020_b!H6</f>
        <v>4</v>
      </c>
      <c r="I14">
        <f>Data_pour_A2020_b!I6</f>
        <v>2</v>
      </c>
      <c r="J14">
        <f>Data_pour_A2020_b!J6</f>
        <v>4</v>
      </c>
      <c r="K14">
        <f>Data_pour_A2020_b!K6</f>
        <v>8</v>
      </c>
      <c r="L14">
        <f>Data_pour_A2020_b!L6</f>
        <v>2</v>
      </c>
      <c r="M14">
        <f>Data_pour_A2020_b!M6</f>
        <v>2</v>
      </c>
      <c r="N14">
        <f>Data_pour_A2020_b!N6</f>
        <v>4</v>
      </c>
      <c r="O14">
        <f>Data_pour_A2020_b!O6</f>
        <v>5</v>
      </c>
      <c r="P14">
        <f>Data_pour_A2020_b!P6</f>
        <v>14</v>
      </c>
      <c r="Q14">
        <f>Data_pour_A2020_b!Q6</f>
        <v>5</v>
      </c>
      <c r="R14">
        <f>Data_pour_A2020_b!R6</f>
        <v>8</v>
      </c>
      <c r="S14">
        <f>Data_pour_A2020_b!S6</f>
        <v>6</v>
      </c>
      <c r="T14">
        <f>Data_pour_A2020_b!T6</f>
        <v>8</v>
      </c>
      <c r="U14">
        <f>Data_pour_A2020_b!U6</f>
        <v>4</v>
      </c>
      <c r="V14">
        <f>Data_pour_A2020_b!V6</f>
        <v>9</v>
      </c>
      <c r="W14">
        <f>Data_pour_A2020_b!W6</f>
        <v>6</v>
      </c>
      <c r="X14">
        <f>Data_pour_A2020_b!X6</f>
        <v>8</v>
      </c>
      <c r="Y14">
        <f>Data_pour_A2020_b!Y6</f>
        <v>2</v>
      </c>
      <c r="Z14">
        <f>Data_pour_A2020_b!Z6</f>
        <v>9</v>
      </c>
      <c r="AA14">
        <f>Data_pour_A2020_b!AA6</f>
        <v>1</v>
      </c>
      <c r="AB14">
        <f>Data_pour_A2020_b!AB6</f>
        <v>8</v>
      </c>
      <c r="AC14">
        <f>Data_pour_A2020_b!AC6</f>
        <v>8</v>
      </c>
      <c r="AD14">
        <f>Data_pour_A2020_b!AD6</f>
        <v>8</v>
      </c>
      <c r="AE14">
        <f>Data_pour_A2020_b!AE6</f>
        <v>10</v>
      </c>
      <c r="AF14">
        <f>Data_pour_A2020_b!AF6</f>
        <v>10</v>
      </c>
      <c r="AG14">
        <f>Data_pour_A2020_b!AG6</f>
        <v>10</v>
      </c>
      <c r="AH14">
        <f>Data_pour_A2020_b!AH6</f>
        <v>17</v>
      </c>
      <c r="AI14">
        <f>Data_pour_A2020_b!AI6</f>
        <v>16</v>
      </c>
      <c r="AJ14">
        <f>Data_pour_A2020_b!AJ6</f>
        <v>17</v>
      </c>
      <c r="AK14">
        <f>Data_pour_A2020_b!AK6</f>
        <v>7</v>
      </c>
      <c r="AL14">
        <f>Data_pour_A2020_b!AL6</f>
        <v>5</v>
      </c>
    </row>
    <row r="15" spans="1:38" ht="15">
      <c r="A15" s="12" t="s">
        <v>8</v>
      </c>
      <c r="B15">
        <f>Data_pour_A2020_b!B7</f>
        <v>1</v>
      </c>
      <c r="C15">
        <f>Data_pour_A2020_b!C7</f>
        <v>5</v>
      </c>
      <c r="D15">
        <f>Data_pour_A2020_b!D7</f>
        <v>4</v>
      </c>
      <c r="E15">
        <f>Data_pour_A2020_b!E7</f>
        <v>3</v>
      </c>
      <c r="F15">
        <f>Data_pour_A2020_b!F7</f>
        <v>1</v>
      </c>
      <c r="G15">
        <f>Data_pour_A2020_b!G7</f>
        <v>2</v>
      </c>
      <c r="H15">
        <f>Data_pour_A2020_b!H7</f>
        <v>2</v>
      </c>
      <c r="I15">
        <f>Data_pour_A2020_b!I7</f>
        <v>1</v>
      </c>
      <c r="J15">
        <f>Data_pour_A2020_b!J7</f>
        <v>2</v>
      </c>
      <c r="K15">
        <f>Data_pour_A2020_b!K7</f>
        <v>6</v>
      </c>
      <c r="L15">
        <f>Data_pour_A2020_b!L7</f>
        <v>1</v>
      </c>
      <c r="M15">
        <f>Data_pour_A2020_b!M7</f>
        <v>6</v>
      </c>
      <c r="N15">
        <f>Data_pour_A2020_b!N7</f>
        <v>3</v>
      </c>
      <c r="O15">
        <f>Data_pour_A2020_b!O7</f>
        <v>2</v>
      </c>
      <c r="P15">
        <f>Data_pour_A2020_b!P7</f>
        <v>2</v>
      </c>
      <c r="Q15">
        <f>Data_pour_A2020_b!Q7</f>
        <v>5</v>
      </c>
      <c r="R15">
        <f>Data_pour_A2020_b!R7</f>
        <v>4</v>
      </c>
      <c r="S15">
        <f>Data_pour_A2020_b!S7</f>
        <v>1</v>
      </c>
      <c r="T15">
        <f>Data_pour_A2020_b!T7</f>
        <v>7</v>
      </c>
      <c r="U15">
        <f>Data_pour_A2020_b!U7</f>
        <v>5</v>
      </c>
      <c r="V15">
        <f>Data_pour_A2020_b!V7</f>
        <v>9</v>
      </c>
      <c r="W15">
        <f>Data_pour_A2020_b!W7</f>
        <v>7</v>
      </c>
      <c r="X15">
        <f>Data_pour_A2020_b!X7</f>
        <v>2</v>
      </c>
      <c r="Y15">
        <f>Data_pour_A2020_b!Y7</f>
        <v>3</v>
      </c>
      <c r="Z15">
        <f>Data_pour_A2020_b!Z7</f>
        <v>2</v>
      </c>
      <c r="AA15">
        <f>Data_pour_A2020_b!AA7</f>
        <v>5</v>
      </c>
      <c r="AB15">
        <f>Data_pour_A2020_b!AB7</f>
        <v>3</v>
      </c>
      <c r="AC15">
        <f>Data_pour_A2020_b!AC7</f>
        <v>1</v>
      </c>
      <c r="AD15">
        <f>Data_pour_A2020_b!AD7</f>
        <v>4</v>
      </c>
      <c r="AE15">
        <f>Data_pour_A2020_b!AE7</f>
        <v>0</v>
      </c>
      <c r="AF15">
        <f>Data_pour_A2020_b!AF7</f>
        <v>1</v>
      </c>
      <c r="AG15">
        <f>Data_pour_A2020_b!AG7</f>
        <v>6</v>
      </c>
      <c r="AH15">
        <f>Data_pour_A2020_b!AH7</f>
        <v>0</v>
      </c>
      <c r="AI15">
        <f>Data_pour_A2020_b!AI7</f>
        <v>3</v>
      </c>
      <c r="AJ15">
        <f>Data_pour_A2020_b!AJ7</f>
        <v>3</v>
      </c>
      <c r="AK15">
        <f>Data_pour_A2020_b!AK7</f>
        <v>0</v>
      </c>
      <c r="AL15">
        <f>Data_pour_A2020_b!AL7</f>
        <v>0</v>
      </c>
    </row>
    <row r="16" spans="1:38" ht="15">
      <c r="A16" s="12" t="s">
        <v>9</v>
      </c>
      <c r="B16">
        <f>Data_pour_A2020_b!B8</f>
        <v>0</v>
      </c>
      <c r="C16">
        <f>Data_pour_A2020_b!C8</f>
        <v>1</v>
      </c>
      <c r="D16">
        <f>Data_pour_A2020_b!D8</f>
        <v>0</v>
      </c>
      <c r="E16">
        <f>Data_pour_A2020_b!E8</f>
        <v>2</v>
      </c>
      <c r="F16">
        <f>Data_pour_A2020_b!F8</f>
        <v>2</v>
      </c>
      <c r="G16">
        <f>Data_pour_A2020_b!G8</f>
        <v>1</v>
      </c>
      <c r="H16">
        <f>Data_pour_A2020_b!H8</f>
        <v>0</v>
      </c>
      <c r="I16">
        <f>Data_pour_A2020_b!I8</f>
        <v>2</v>
      </c>
      <c r="J16">
        <f>Data_pour_A2020_b!J8</f>
        <v>0</v>
      </c>
      <c r="K16">
        <f>Data_pour_A2020_b!K8</f>
        <v>0</v>
      </c>
      <c r="L16">
        <f>Data_pour_A2020_b!L8</f>
        <v>0</v>
      </c>
      <c r="M16">
        <f>Data_pour_A2020_b!M8</f>
        <v>2</v>
      </c>
      <c r="N16">
        <f>Data_pour_A2020_b!N8</f>
        <v>0</v>
      </c>
      <c r="O16">
        <f>Data_pour_A2020_b!O8</f>
        <v>1</v>
      </c>
      <c r="P16">
        <f>Data_pour_A2020_b!P8</f>
        <v>1</v>
      </c>
      <c r="Q16">
        <f>Data_pour_A2020_b!Q8</f>
        <v>0</v>
      </c>
      <c r="R16">
        <f>Data_pour_A2020_b!R8</f>
        <v>1</v>
      </c>
      <c r="S16">
        <f>Data_pour_A2020_b!S8</f>
        <v>0</v>
      </c>
      <c r="T16">
        <f>Data_pour_A2020_b!T8</f>
        <v>1</v>
      </c>
      <c r="U16">
        <f>Data_pour_A2020_b!U8</f>
        <v>0</v>
      </c>
      <c r="V16">
        <f>Data_pour_A2020_b!V8</f>
        <v>0</v>
      </c>
      <c r="W16">
        <f>Data_pour_A2020_b!W8</f>
        <v>0</v>
      </c>
      <c r="X16">
        <f>Data_pour_A2020_b!X8</f>
        <v>0</v>
      </c>
      <c r="Y16">
        <f>Data_pour_A2020_b!Y8</f>
        <v>0</v>
      </c>
      <c r="Z16">
        <f>Data_pour_A2020_b!Z8</f>
        <v>0</v>
      </c>
      <c r="AA16">
        <f>Data_pour_A2020_b!AA8</f>
        <v>0</v>
      </c>
      <c r="AB16">
        <f>Data_pour_A2020_b!AB8</f>
        <v>0</v>
      </c>
      <c r="AC16">
        <f>Data_pour_A2020_b!AC8</f>
        <v>1</v>
      </c>
      <c r="AD16">
        <f>Data_pour_A2020_b!AD8</f>
        <v>0</v>
      </c>
      <c r="AE16">
        <f>Data_pour_A2020_b!AE8</f>
        <v>0</v>
      </c>
      <c r="AF16">
        <f>Data_pour_A2020_b!AF8</f>
        <v>0</v>
      </c>
      <c r="AG16">
        <f>Data_pour_A2020_b!AG8</f>
        <v>0</v>
      </c>
      <c r="AH16">
        <f>Data_pour_A2020_b!AH8</f>
        <v>0</v>
      </c>
      <c r="AI16">
        <f>Data_pour_A2020_b!AI8</f>
        <v>0</v>
      </c>
      <c r="AJ16">
        <f>Data_pour_A2020_b!AJ8</f>
        <v>0</v>
      </c>
      <c r="AK16">
        <f>Data_pour_A2020_b!AK8</f>
        <v>1</v>
      </c>
      <c r="AL16">
        <f>Data_pour_A2020_b!AL8</f>
        <v>0</v>
      </c>
    </row>
    <row r="17" spans="1:38" ht="15">
      <c r="A17" s="12" t="s">
        <v>10</v>
      </c>
      <c r="B17">
        <f>Data_pour_A2020_b!B9</f>
        <v>0</v>
      </c>
      <c r="C17">
        <f>Data_pour_A2020_b!C9</f>
        <v>0</v>
      </c>
      <c r="D17">
        <f>Data_pour_A2020_b!D9</f>
        <v>0</v>
      </c>
      <c r="E17">
        <f>Data_pour_A2020_b!E9</f>
        <v>0</v>
      </c>
      <c r="F17">
        <f>Data_pour_A2020_b!F9</f>
        <v>0</v>
      </c>
      <c r="G17">
        <f>Data_pour_A2020_b!G9</f>
        <v>0</v>
      </c>
      <c r="H17">
        <f>Data_pour_A2020_b!H9</f>
        <v>0</v>
      </c>
      <c r="I17">
        <f>Data_pour_A2020_b!I9</f>
        <v>0</v>
      </c>
      <c r="J17">
        <f>Data_pour_A2020_b!J9</f>
        <v>0</v>
      </c>
      <c r="K17">
        <f>Data_pour_A2020_b!K9</f>
        <v>0</v>
      </c>
      <c r="L17">
        <f>Data_pour_A2020_b!L9</f>
        <v>0</v>
      </c>
      <c r="M17">
        <f>Data_pour_A2020_b!M9</f>
        <v>0</v>
      </c>
      <c r="N17">
        <f>Data_pour_A2020_b!N9</f>
        <v>0</v>
      </c>
      <c r="O17">
        <f>Data_pour_A2020_b!O9</f>
        <v>0</v>
      </c>
      <c r="P17">
        <f>Data_pour_A2020_b!P9</f>
        <v>0</v>
      </c>
      <c r="Q17">
        <f>Data_pour_A2020_b!Q9</f>
        <v>0</v>
      </c>
      <c r="R17">
        <f>Data_pour_A2020_b!R9</f>
        <v>0</v>
      </c>
      <c r="S17">
        <f>Data_pour_A2020_b!S9</f>
        <v>0</v>
      </c>
      <c r="T17">
        <f>Data_pour_A2020_b!T9</f>
        <v>0</v>
      </c>
      <c r="U17">
        <f>Data_pour_A2020_b!U9</f>
        <v>0</v>
      </c>
      <c r="V17">
        <f>Data_pour_A2020_b!V9</f>
        <v>0</v>
      </c>
      <c r="W17">
        <f>Data_pour_A2020_b!W9</f>
        <v>0</v>
      </c>
      <c r="X17">
        <f>Data_pour_A2020_b!X9</f>
        <v>0</v>
      </c>
      <c r="Y17">
        <f>Data_pour_A2020_b!Y9</f>
        <v>0</v>
      </c>
      <c r="Z17">
        <f>Data_pour_A2020_b!Z9</f>
        <v>0</v>
      </c>
      <c r="AA17">
        <f>Data_pour_A2020_b!AA9</f>
        <v>0</v>
      </c>
      <c r="AB17">
        <f>Data_pour_A2020_b!AB9</f>
        <v>0</v>
      </c>
      <c r="AC17">
        <f>Data_pour_A2020_b!AC9</f>
        <v>0</v>
      </c>
      <c r="AD17">
        <f>Data_pour_A2020_b!AD9</f>
        <v>0</v>
      </c>
      <c r="AE17">
        <f>Data_pour_A2020_b!AE9</f>
        <v>0</v>
      </c>
      <c r="AF17">
        <f>Data_pour_A2020_b!AF9</f>
        <v>1</v>
      </c>
      <c r="AG17">
        <f>Data_pour_A2020_b!AG9</f>
        <v>0</v>
      </c>
      <c r="AH17">
        <f>Data_pour_A2020_b!AH9</f>
        <v>0</v>
      </c>
      <c r="AI17">
        <f>Data_pour_A2020_b!AI9</f>
        <v>0</v>
      </c>
      <c r="AJ17">
        <f>Data_pour_A2020_b!AJ9</f>
        <v>0</v>
      </c>
      <c r="AK17">
        <f>Data_pour_A2020_b!AK9</f>
        <v>0</v>
      </c>
      <c r="AL17">
        <f>Data_pour_A2020_b!AL9</f>
        <v>0</v>
      </c>
    </row>
    <row r="18" spans="1:38" ht="15">
      <c r="A18" s="12" t="s">
        <v>11</v>
      </c>
      <c r="B18">
        <f>Data_pour_A2020_b!B10</f>
        <v>0</v>
      </c>
      <c r="C18">
        <f>Data_pour_A2020_b!C10</f>
        <v>0</v>
      </c>
      <c r="D18">
        <f>Data_pour_A2020_b!D10</f>
        <v>0</v>
      </c>
      <c r="E18">
        <f>Data_pour_A2020_b!E10</f>
        <v>0</v>
      </c>
      <c r="F18">
        <f>Data_pour_A2020_b!F10</f>
        <v>0</v>
      </c>
      <c r="G18">
        <f>Data_pour_A2020_b!G10</f>
        <v>0</v>
      </c>
      <c r="H18">
        <f>Data_pour_A2020_b!H10</f>
        <v>0</v>
      </c>
      <c r="I18">
        <f>Data_pour_A2020_b!I10</f>
        <v>0</v>
      </c>
      <c r="J18">
        <f>Data_pour_A2020_b!J10</f>
        <v>0</v>
      </c>
      <c r="K18">
        <f>Data_pour_A2020_b!K10</f>
        <v>1</v>
      </c>
      <c r="L18">
        <f>Data_pour_A2020_b!L10</f>
        <v>0</v>
      </c>
      <c r="M18">
        <f>Data_pour_A2020_b!M10</f>
        <v>0</v>
      </c>
      <c r="N18">
        <f>Data_pour_A2020_b!N10</f>
        <v>0</v>
      </c>
      <c r="O18">
        <f>Data_pour_A2020_b!O10</f>
        <v>0</v>
      </c>
      <c r="P18">
        <f>Data_pour_A2020_b!P10</f>
        <v>0</v>
      </c>
      <c r="Q18">
        <f>Data_pour_A2020_b!Q10</f>
        <v>0</v>
      </c>
      <c r="R18">
        <f>Data_pour_A2020_b!R10</f>
        <v>0</v>
      </c>
      <c r="S18">
        <f>Data_pour_A2020_b!S10</f>
        <v>0</v>
      </c>
      <c r="T18">
        <f>Data_pour_A2020_b!T10</f>
        <v>0</v>
      </c>
      <c r="U18">
        <f>Data_pour_A2020_b!U10</f>
        <v>0</v>
      </c>
      <c r="V18">
        <f>Data_pour_A2020_b!V10</f>
        <v>0</v>
      </c>
      <c r="W18">
        <f>Data_pour_A2020_b!W10</f>
        <v>0</v>
      </c>
      <c r="X18">
        <f>Data_pour_A2020_b!X10</f>
        <v>0</v>
      </c>
      <c r="Y18">
        <f>Data_pour_A2020_b!Y10</f>
        <v>0</v>
      </c>
      <c r="Z18">
        <f>Data_pour_A2020_b!Z10</f>
        <v>0</v>
      </c>
      <c r="AA18">
        <f>Data_pour_A2020_b!AA10</f>
        <v>0</v>
      </c>
      <c r="AB18">
        <f>Data_pour_A2020_b!AB10</f>
        <v>0</v>
      </c>
      <c r="AC18">
        <f>Data_pour_A2020_b!AC10</f>
        <v>0</v>
      </c>
      <c r="AD18">
        <f>Data_pour_A2020_b!AD10</f>
        <v>0</v>
      </c>
      <c r="AE18">
        <f>Data_pour_A2020_b!AE10</f>
        <v>0</v>
      </c>
      <c r="AF18">
        <f>Data_pour_A2020_b!AF10</f>
        <v>0</v>
      </c>
      <c r="AG18">
        <f>Data_pour_A2020_b!AG10</f>
        <v>0</v>
      </c>
      <c r="AH18">
        <f>Data_pour_A2020_b!AH10</f>
        <v>1</v>
      </c>
      <c r="AI18">
        <f>Data_pour_A2020_b!AI10</f>
        <v>0</v>
      </c>
      <c r="AJ18">
        <f>Data_pour_A2020_b!AJ10</f>
        <v>0</v>
      </c>
      <c r="AK18">
        <f>Data_pour_A2020_b!AK10</f>
        <v>0</v>
      </c>
      <c r="AL18">
        <f>Data_pour_A2020_b!AL10</f>
        <v>0</v>
      </c>
    </row>
    <row r="19" spans="1:38" ht="15">
      <c r="A19" s="12" t="s">
        <v>12</v>
      </c>
      <c r="B19">
        <f>Data_pour_A2020_b!B11</f>
        <v>1</v>
      </c>
      <c r="C19">
        <f>Data_pour_A2020_b!C11</f>
        <v>0</v>
      </c>
      <c r="D19">
        <f>Data_pour_A2020_b!D11</f>
        <v>0</v>
      </c>
      <c r="E19">
        <f>Data_pour_A2020_b!E11</f>
        <v>0</v>
      </c>
      <c r="F19">
        <f>Data_pour_A2020_b!F11</f>
        <v>0</v>
      </c>
      <c r="G19">
        <f>Data_pour_A2020_b!G11</f>
        <v>0</v>
      </c>
      <c r="H19">
        <f>Data_pour_A2020_b!H11</f>
        <v>0</v>
      </c>
      <c r="I19">
        <f>Data_pour_A2020_b!I11</f>
        <v>0</v>
      </c>
      <c r="J19">
        <f>Data_pour_A2020_b!J11</f>
        <v>0</v>
      </c>
      <c r="K19">
        <f>Data_pour_A2020_b!K11</f>
        <v>0</v>
      </c>
      <c r="L19">
        <f>Data_pour_A2020_b!L11</f>
        <v>0</v>
      </c>
      <c r="M19">
        <f>Data_pour_A2020_b!M11</f>
        <v>0</v>
      </c>
      <c r="N19">
        <f>Data_pour_A2020_b!N11</f>
        <v>0</v>
      </c>
      <c r="O19">
        <f>Data_pour_A2020_b!O11</f>
        <v>0</v>
      </c>
      <c r="P19">
        <f>Data_pour_A2020_b!P11</f>
        <v>0</v>
      </c>
      <c r="Q19">
        <f>Data_pour_A2020_b!Q11</f>
        <v>0</v>
      </c>
      <c r="R19">
        <f>Data_pour_A2020_b!R11</f>
        <v>0</v>
      </c>
      <c r="S19">
        <f>Data_pour_A2020_b!S11</f>
        <v>0</v>
      </c>
      <c r="T19">
        <f>Data_pour_A2020_b!T11</f>
        <v>0</v>
      </c>
      <c r="U19">
        <f>Data_pour_A2020_b!U11</f>
        <v>0</v>
      </c>
      <c r="V19">
        <f>Data_pour_A2020_b!V11</f>
        <v>0</v>
      </c>
      <c r="W19">
        <f>Data_pour_A2020_b!W11</f>
        <v>0</v>
      </c>
      <c r="X19">
        <f>Data_pour_A2020_b!X11</f>
        <v>0</v>
      </c>
      <c r="Y19">
        <f>Data_pour_A2020_b!Y11</f>
        <v>0</v>
      </c>
      <c r="Z19">
        <f>Data_pour_A2020_b!Z11</f>
        <v>0</v>
      </c>
      <c r="AA19">
        <f>Data_pour_A2020_b!AA11</f>
        <v>0</v>
      </c>
      <c r="AB19">
        <f>Data_pour_A2020_b!AB11</f>
        <v>0</v>
      </c>
      <c r="AC19">
        <f>Data_pour_A2020_b!AC11</f>
        <v>0</v>
      </c>
      <c r="AD19">
        <f>Data_pour_A2020_b!AD11</f>
        <v>0</v>
      </c>
      <c r="AE19">
        <f>Data_pour_A2020_b!AE11</f>
        <v>0</v>
      </c>
      <c r="AF19">
        <f>Data_pour_A2020_b!AF11</f>
        <v>0</v>
      </c>
      <c r="AG19">
        <f>Data_pour_A2020_b!AG11</f>
        <v>0</v>
      </c>
      <c r="AH19">
        <f>Data_pour_A2020_b!AH11</f>
        <v>0</v>
      </c>
      <c r="AI19">
        <f>Data_pour_A2020_b!AI11</f>
        <v>0</v>
      </c>
      <c r="AJ19">
        <f>Data_pour_A2020_b!AJ11</f>
        <v>0</v>
      </c>
      <c r="AK19">
        <f>Data_pour_A2020_b!AK11</f>
        <v>0</v>
      </c>
      <c r="AL19">
        <f>Data_pour_A2020_b!AL11</f>
        <v>0</v>
      </c>
    </row>
    <row r="20" spans="1:38" ht="15">
      <c r="A20" s="12" t="s">
        <v>13</v>
      </c>
      <c r="B20">
        <f>Data_pour_A2020_b!B12</f>
        <v>5</v>
      </c>
      <c r="C20">
        <f>Data_pour_A2020_b!C12</f>
        <v>11</v>
      </c>
      <c r="D20">
        <f>Data_pour_A2020_b!D12</f>
        <v>2</v>
      </c>
      <c r="E20">
        <f>Data_pour_A2020_b!E12</f>
        <v>7</v>
      </c>
      <c r="F20">
        <f>Data_pour_A2020_b!F12</f>
        <v>5</v>
      </c>
      <c r="G20">
        <f>Data_pour_A2020_b!G12</f>
        <v>4</v>
      </c>
      <c r="H20">
        <f>Data_pour_A2020_b!H12</f>
        <v>8</v>
      </c>
      <c r="I20">
        <f>Data_pour_A2020_b!I12</f>
        <v>10</v>
      </c>
      <c r="J20">
        <f>Data_pour_A2020_b!J12</f>
        <v>4</v>
      </c>
      <c r="K20">
        <f>Data_pour_A2020_b!K12</f>
        <v>12</v>
      </c>
      <c r="L20">
        <f>Data_pour_A2020_b!L12</f>
        <v>3</v>
      </c>
      <c r="M20">
        <f>Data_pour_A2020_b!M12</f>
        <v>6</v>
      </c>
      <c r="N20">
        <f>Data_pour_A2020_b!N12</f>
        <v>8</v>
      </c>
      <c r="O20">
        <f>Data_pour_A2020_b!O12</f>
        <v>14</v>
      </c>
      <c r="P20">
        <f>Data_pour_A2020_b!P12</f>
        <v>4</v>
      </c>
      <c r="Q20">
        <f>Data_pour_A2020_b!Q12</f>
        <v>9</v>
      </c>
      <c r="R20">
        <f>Data_pour_A2020_b!R12</f>
        <v>11</v>
      </c>
      <c r="S20">
        <f>Data_pour_A2020_b!S12</f>
        <v>5</v>
      </c>
      <c r="T20">
        <f>Data_pour_A2020_b!T12</f>
        <v>12</v>
      </c>
      <c r="U20">
        <f>Data_pour_A2020_b!U12</f>
        <v>14</v>
      </c>
      <c r="V20">
        <f>Data_pour_A2020_b!V12</f>
        <v>10</v>
      </c>
      <c r="W20">
        <f>Data_pour_A2020_b!W12</f>
        <v>17</v>
      </c>
      <c r="X20">
        <f>Data_pour_A2020_b!X12</f>
        <v>20</v>
      </c>
      <c r="Y20">
        <f>Data_pour_A2020_b!Y12</f>
        <v>7</v>
      </c>
      <c r="Z20">
        <f>Data_pour_A2020_b!Z12</f>
        <v>17</v>
      </c>
      <c r="AA20">
        <f>Data_pour_A2020_b!AA12</f>
        <v>13</v>
      </c>
      <c r="AB20">
        <f>Data_pour_A2020_b!AB12</f>
        <v>18</v>
      </c>
      <c r="AC20">
        <f>Data_pour_A2020_b!AC12</f>
        <v>10</v>
      </c>
      <c r="AD20">
        <f>Data_pour_A2020_b!AD12</f>
        <v>4</v>
      </c>
      <c r="AE20">
        <f>Data_pour_A2020_b!AE12</f>
        <v>10</v>
      </c>
      <c r="AF20">
        <f>Data_pour_A2020_b!AF12</f>
        <v>20</v>
      </c>
      <c r="AG20">
        <f>Data_pour_A2020_b!AG12</f>
        <v>10</v>
      </c>
      <c r="AH20">
        <f>Data_pour_A2020_b!AH12</f>
        <v>19</v>
      </c>
      <c r="AI20">
        <f>Data_pour_A2020_b!AI12</f>
        <v>13</v>
      </c>
      <c r="AJ20">
        <f>Data_pour_A2020_b!AJ12</f>
        <v>11</v>
      </c>
      <c r="AK20">
        <f>Data_pour_A2020_b!AK12</f>
        <v>11</v>
      </c>
      <c r="AL20">
        <f>Data_pour_A2020_b!AL12</f>
        <v>18</v>
      </c>
    </row>
    <row r="21" spans="1:38" ht="15">
      <c r="A21" s="12" t="s">
        <v>14</v>
      </c>
      <c r="B21">
        <f>Data_pour_A2020_b!B13</f>
        <v>0</v>
      </c>
      <c r="C21">
        <f>Data_pour_A2020_b!C13</f>
        <v>1</v>
      </c>
      <c r="D21">
        <f>Data_pour_A2020_b!D13</f>
        <v>5</v>
      </c>
      <c r="E21">
        <f>Data_pour_A2020_b!E13</f>
        <v>0</v>
      </c>
      <c r="F21">
        <f>Data_pour_A2020_b!F13</f>
        <v>0</v>
      </c>
      <c r="G21">
        <f>Data_pour_A2020_b!G13</f>
        <v>0</v>
      </c>
      <c r="H21">
        <f>Data_pour_A2020_b!H13</f>
        <v>3</v>
      </c>
      <c r="I21">
        <f>Data_pour_A2020_b!I13</f>
        <v>2</v>
      </c>
      <c r="J21">
        <f>Data_pour_A2020_b!J13</f>
        <v>1</v>
      </c>
      <c r="K21">
        <f>Data_pour_A2020_b!K13</f>
        <v>5</v>
      </c>
      <c r="L21">
        <f>Data_pour_A2020_b!L13</f>
        <v>2</v>
      </c>
      <c r="M21">
        <f>Data_pour_A2020_b!M13</f>
        <v>1</v>
      </c>
      <c r="N21">
        <f>Data_pour_A2020_b!N13</f>
        <v>2</v>
      </c>
      <c r="O21">
        <f>Data_pour_A2020_b!O13</f>
        <v>3</v>
      </c>
      <c r="P21">
        <f>Data_pour_A2020_b!P13</f>
        <v>1</v>
      </c>
      <c r="Q21">
        <f>Data_pour_A2020_b!Q13</f>
        <v>2</v>
      </c>
      <c r="R21">
        <f>Data_pour_A2020_b!R13</f>
        <v>1</v>
      </c>
      <c r="S21">
        <f>Data_pour_A2020_b!S13</f>
        <v>0</v>
      </c>
      <c r="T21">
        <f>Data_pour_A2020_b!T13</f>
        <v>0</v>
      </c>
      <c r="U21">
        <f>Data_pour_A2020_b!U13</f>
        <v>0</v>
      </c>
      <c r="V21">
        <f>Data_pour_A2020_b!V13</f>
        <v>1</v>
      </c>
      <c r="W21">
        <f>Data_pour_A2020_b!W13</f>
        <v>2</v>
      </c>
      <c r="X21">
        <f>Data_pour_A2020_b!X13</f>
        <v>4</v>
      </c>
      <c r="Y21">
        <f>Data_pour_A2020_b!Y13</f>
        <v>5</v>
      </c>
      <c r="Z21">
        <f>Data_pour_A2020_b!Z13</f>
        <v>2</v>
      </c>
      <c r="AA21">
        <f>Data_pour_A2020_b!AA13</f>
        <v>3</v>
      </c>
      <c r="AB21">
        <f>Data_pour_A2020_b!AB13</f>
        <v>1</v>
      </c>
      <c r="AC21">
        <f>Data_pour_A2020_b!AC13</f>
        <v>2</v>
      </c>
      <c r="AD21">
        <f>Data_pour_A2020_b!AD13</f>
        <v>2</v>
      </c>
      <c r="AE21">
        <f>Data_pour_A2020_b!AE13</f>
        <v>0</v>
      </c>
      <c r="AF21">
        <f>Data_pour_A2020_b!AF13</f>
        <v>4</v>
      </c>
      <c r="AG21">
        <f>Data_pour_A2020_b!AG13</f>
        <v>4</v>
      </c>
      <c r="AH21">
        <f>Data_pour_A2020_b!AH13</f>
        <v>4</v>
      </c>
      <c r="AI21">
        <f>Data_pour_A2020_b!AI13</f>
        <v>2</v>
      </c>
      <c r="AJ21">
        <f>Data_pour_A2020_b!AJ13</f>
        <v>5</v>
      </c>
      <c r="AK21">
        <f>Data_pour_A2020_b!AK13</f>
        <v>2</v>
      </c>
      <c r="AL21">
        <f>Data_pour_A2020_b!AL13</f>
        <v>1</v>
      </c>
    </row>
    <row r="22" spans="1:38" ht="15">
      <c r="A22" s="12" t="s">
        <v>15</v>
      </c>
      <c r="B22">
        <f>Data_pour_A2020_b!B14</f>
        <v>0</v>
      </c>
      <c r="C22">
        <f>Data_pour_A2020_b!C14</f>
        <v>2</v>
      </c>
      <c r="D22">
        <f>Data_pour_A2020_b!D14</f>
        <v>0</v>
      </c>
      <c r="E22">
        <f>Data_pour_A2020_b!E14</f>
        <v>0</v>
      </c>
      <c r="F22">
        <f>Data_pour_A2020_b!F14</f>
        <v>0</v>
      </c>
      <c r="G22">
        <f>Data_pour_A2020_b!G14</f>
        <v>1</v>
      </c>
      <c r="H22">
        <f>Data_pour_A2020_b!H14</f>
        <v>0</v>
      </c>
      <c r="I22">
        <f>Data_pour_A2020_b!I14</f>
        <v>0</v>
      </c>
      <c r="J22">
        <f>Data_pour_A2020_b!J14</f>
        <v>1</v>
      </c>
      <c r="K22">
        <f>Data_pour_A2020_b!K14</f>
        <v>1</v>
      </c>
      <c r="L22">
        <f>Data_pour_A2020_b!L14</f>
        <v>0</v>
      </c>
      <c r="M22">
        <f>Data_pour_A2020_b!M14</f>
        <v>0</v>
      </c>
      <c r="N22">
        <f>Data_pour_A2020_b!N14</f>
        <v>0</v>
      </c>
      <c r="O22">
        <f>Data_pour_A2020_b!O14</f>
        <v>0</v>
      </c>
      <c r="P22">
        <f>Data_pour_A2020_b!P14</f>
        <v>1</v>
      </c>
      <c r="Q22">
        <f>Data_pour_A2020_b!Q14</f>
        <v>0</v>
      </c>
      <c r="R22">
        <f>Data_pour_A2020_b!R14</f>
        <v>0</v>
      </c>
      <c r="S22">
        <f>Data_pour_A2020_b!S14</f>
        <v>6</v>
      </c>
      <c r="T22">
        <f>Data_pour_A2020_b!T14</f>
        <v>1</v>
      </c>
      <c r="U22">
        <f>Data_pour_A2020_b!U14</f>
        <v>1</v>
      </c>
      <c r="V22">
        <f>Data_pour_A2020_b!V14</f>
        <v>1</v>
      </c>
      <c r="W22">
        <f>Data_pour_A2020_b!W14</f>
        <v>0</v>
      </c>
      <c r="X22">
        <f>Data_pour_A2020_b!X14</f>
        <v>1</v>
      </c>
      <c r="Y22">
        <f>Data_pour_A2020_b!Y14</f>
        <v>0</v>
      </c>
      <c r="Z22">
        <f>Data_pour_A2020_b!Z14</f>
        <v>3</v>
      </c>
      <c r="AA22">
        <f>Data_pour_A2020_b!AA14</f>
        <v>0</v>
      </c>
      <c r="AB22">
        <f>Data_pour_A2020_b!AB14</f>
        <v>0</v>
      </c>
      <c r="AC22">
        <f>Data_pour_A2020_b!AC14</f>
        <v>1</v>
      </c>
      <c r="AD22">
        <f>Data_pour_A2020_b!AD14</f>
        <v>0</v>
      </c>
      <c r="AE22">
        <f>Data_pour_A2020_b!AE14</f>
        <v>0</v>
      </c>
      <c r="AF22">
        <f>Data_pour_A2020_b!AF14</f>
        <v>0</v>
      </c>
      <c r="AG22">
        <f>Data_pour_A2020_b!AG14</f>
        <v>0</v>
      </c>
      <c r="AH22">
        <f>Data_pour_A2020_b!AH14</f>
        <v>0</v>
      </c>
      <c r="AI22">
        <f>Data_pour_A2020_b!AI14</f>
        <v>0</v>
      </c>
      <c r="AJ22">
        <f>Data_pour_A2020_b!AJ14</f>
        <v>0</v>
      </c>
      <c r="AK22">
        <f>Data_pour_A2020_b!AK14</f>
        <v>0</v>
      </c>
      <c r="AL22">
        <f>Data_pour_A2020_b!AL14</f>
        <v>0</v>
      </c>
    </row>
    <row r="23" spans="1:38" ht="15">
      <c r="A23" s="12" t="s">
        <v>16</v>
      </c>
      <c r="B23">
        <f>Data_pour_A2020_b!B15</f>
        <v>6</v>
      </c>
      <c r="C23">
        <f>Data_pour_A2020_b!C15</f>
        <v>6</v>
      </c>
      <c r="D23">
        <f>Data_pour_A2020_b!D15</f>
        <v>10</v>
      </c>
      <c r="E23">
        <f>Data_pour_A2020_b!E15</f>
        <v>7</v>
      </c>
      <c r="F23">
        <f>Data_pour_A2020_b!F15</f>
        <v>16</v>
      </c>
      <c r="G23">
        <f>Data_pour_A2020_b!G15</f>
        <v>12</v>
      </c>
      <c r="H23">
        <f>Data_pour_A2020_b!H15</f>
        <v>11</v>
      </c>
      <c r="I23">
        <f>Data_pour_A2020_b!I15</f>
        <v>10</v>
      </c>
      <c r="J23">
        <f>Data_pour_A2020_b!J15</f>
        <v>3</v>
      </c>
      <c r="K23">
        <f>Data_pour_A2020_b!K15</f>
        <v>11</v>
      </c>
      <c r="L23">
        <f>Data_pour_A2020_b!L15</f>
        <v>4</v>
      </c>
      <c r="M23">
        <f>Data_pour_A2020_b!M15</f>
        <v>11</v>
      </c>
      <c r="N23">
        <f>Data_pour_A2020_b!N15</f>
        <v>6</v>
      </c>
      <c r="O23">
        <f>Data_pour_A2020_b!O15</f>
        <v>7</v>
      </c>
      <c r="P23">
        <f>Data_pour_A2020_b!P15</f>
        <v>13</v>
      </c>
      <c r="Q23">
        <f>Data_pour_A2020_b!Q15</f>
        <v>19</v>
      </c>
      <c r="R23">
        <f>Data_pour_A2020_b!R15</f>
        <v>15</v>
      </c>
      <c r="S23">
        <f>Data_pour_A2020_b!S15</f>
        <v>22</v>
      </c>
      <c r="T23">
        <f>Data_pour_A2020_b!T15</f>
        <v>23</v>
      </c>
      <c r="U23">
        <f>Data_pour_A2020_b!U15</f>
        <v>21</v>
      </c>
      <c r="V23">
        <f>Data_pour_A2020_b!V15</f>
        <v>15</v>
      </c>
      <c r="W23">
        <f>Data_pour_A2020_b!W15</f>
        <v>16</v>
      </c>
      <c r="X23">
        <f>Data_pour_A2020_b!X15</f>
        <v>18</v>
      </c>
      <c r="Y23">
        <f>Data_pour_A2020_b!Y15</f>
        <v>21</v>
      </c>
      <c r="Z23">
        <f>Data_pour_A2020_b!Z15</f>
        <v>16</v>
      </c>
      <c r="AA23">
        <f>Data_pour_A2020_b!AA15</f>
        <v>22</v>
      </c>
      <c r="AB23">
        <f>Data_pour_A2020_b!AB15</f>
        <v>18</v>
      </c>
      <c r="AC23">
        <f>Data_pour_A2020_b!AC15</f>
        <v>12</v>
      </c>
      <c r="AD23">
        <f>Data_pour_A2020_b!AD15</f>
        <v>19</v>
      </c>
      <c r="AE23">
        <f>Data_pour_A2020_b!AE15</f>
        <v>20</v>
      </c>
      <c r="AF23">
        <f>Data_pour_A2020_b!AF15</f>
        <v>20</v>
      </c>
      <c r="AG23">
        <f>Data_pour_A2020_b!AG15</f>
        <v>20</v>
      </c>
      <c r="AH23">
        <f>Data_pour_A2020_b!AH15</f>
        <v>20</v>
      </c>
      <c r="AI23">
        <f>Data_pour_A2020_b!AI15</f>
        <v>18</v>
      </c>
      <c r="AJ23">
        <f>Data_pour_A2020_b!AJ15</f>
        <v>26</v>
      </c>
      <c r="AK23">
        <f>Data_pour_A2020_b!AK15</f>
        <v>27</v>
      </c>
      <c r="AL23">
        <f>Data_pour_A2020_b!AL15</f>
        <v>20</v>
      </c>
    </row>
    <row r="24" spans="1:38" s="12" customFormat="1" ht="15">
      <c r="A24" s="12" t="s">
        <v>6</v>
      </c>
      <c r="B24">
        <f>Data_pour_A2020_b!B16</f>
        <v>15</v>
      </c>
      <c r="C24">
        <f>Data_pour_A2020_b!C16</f>
        <v>28</v>
      </c>
      <c r="D24">
        <f>Data_pour_A2020_b!D16</f>
        <v>26</v>
      </c>
      <c r="E24">
        <f>Data_pour_A2020_b!E16</f>
        <v>24</v>
      </c>
      <c r="F24">
        <f>Data_pour_A2020_b!F16</f>
        <v>26</v>
      </c>
      <c r="G24">
        <f>Data_pour_A2020_b!G16</f>
        <v>22</v>
      </c>
      <c r="H24">
        <f>Data_pour_A2020_b!H16</f>
        <v>28</v>
      </c>
      <c r="I24">
        <f>Data_pour_A2020_b!I16</f>
        <v>27</v>
      </c>
      <c r="J24">
        <f>Data_pour_A2020_b!J16</f>
        <v>15</v>
      </c>
      <c r="K24">
        <f>Data_pour_A2020_b!K16</f>
        <v>44</v>
      </c>
      <c r="L24">
        <f>Data_pour_A2020_b!L16</f>
        <v>12</v>
      </c>
      <c r="M24">
        <f>Data_pour_A2020_b!M16</f>
        <v>28</v>
      </c>
      <c r="N24">
        <f>Data_pour_A2020_b!N16</f>
        <v>23</v>
      </c>
      <c r="O24">
        <f>Data_pour_A2020_b!O16</f>
        <v>32</v>
      </c>
      <c r="P24">
        <f>Data_pour_A2020_b!P16</f>
        <v>36</v>
      </c>
      <c r="Q24">
        <f>Data_pour_A2020_b!Q16</f>
        <v>40</v>
      </c>
      <c r="R24">
        <f>Data_pour_A2020_b!R16</f>
        <v>40</v>
      </c>
      <c r="S24">
        <f>Data_pour_A2020_b!S16</f>
        <v>40</v>
      </c>
      <c r="T24">
        <f>Data_pour_A2020_b!T16</f>
        <v>52</v>
      </c>
      <c r="U24">
        <f>Data_pour_A2020_b!U16</f>
        <v>45</v>
      </c>
      <c r="V24">
        <f>Data_pour_A2020_b!V16</f>
        <v>45</v>
      </c>
      <c r="W24">
        <f>Data_pour_A2020_b!W16</f>
        <v>48</v>
      </c>
      <c r="X24">
        <f>Data_pour_A2020_b!X16</f>
        <v>53</v>
      </c>
      <c r="Y24">
        <f>Data_pour_A2020_b!Y16</f>
        <v>38</v>
      </c>
      <c r="Z24">
        <f>Data_pour_A2020_b!Z16</f>
        <v>49</v>
      </c>
      <c r="AA24">
        <f>Data_pour_A2020_b!AA16</f>
        <v>44</v>
      </c>
      <c r="AB24">
        <f>Data_pour_A2020_b!AB16</f>
        <v>48</v>
      </c>
      <c r="AC24">
        <f>Data_pour_A2020_b!AC16</f>
        <v>35</v>
      </c>
      <c r="AD24">
        <f>Data_pour_A2020_b!AD16</f>
        <v>37</v>
      </c>
      <c r="AE24">
        <f>Data_pour_A2020_b!AE16</f>
        <v>40</v>
      </c>
      <c r="AF24">
        <f>Data_pour_A2020_b!AF16</f>
        <v>56</v>
      </c>
      <c r="AG24">
        <f>Data_pour_A2020_b!AG16</f>
        <v>50</v>
      </c>
      <c r="AH24">
        <f>Data_pour_A2020_b!AH16</f>
        <v>61</v>
      </c>
      <c r="AI24">
        <f>Data_pour_A2020_b!AI16</f>
        <v>52</v>
      </c>
      <c r="AJ24">
        <f>Data_pour_A2020_b!AJ16</f>
        <v>62</v>
      </c>
      <c r="AK24">
        <f>Data_pour_A2020_b!AK16</f>
        <v>48</v>
      </c>
      <c r="AL24">
        <f>Data_pour_A2020_b!AL16</f>
        <v>44</v>
      </c>
    </row>
    <row r="25" ht="12.75">
      <c r="AH25" s="12"/>
    </row>
    <row r="27" spans="1:38" ht="15">
      <c r="A27" s="33" t="s">
        <v>64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ht="12.75">
      <c r="A28" s="3" t="s">
        <v>45</v>
      </c>
    </row>
    <row r="29" spans="1:36" ht="15">
      <c r="A29" s="5"/>
      <c r="B29" s="12" t="s">
        <v>18</v>
      </c>
      <c r="C29" s="12" t="s">
        <v>19</v>
      </c>
      <c r="D29" s="12" t="s">
        <v>20</v>
      </c>
      <c r="E29" s="12" t="s">
        <v>21</v>
      </c>
      <c r="F29" s="12" t="s">
        <v>22</v>
      </c>
      <c r="G29" s="12" t="s">
        <v>23</v>
      </c>
      <c r="H29" s="12" t="s">
        <v>24</v>
      </c>
      <c r="I29" s="12" t="s">
        <v>25</v>
      </c>
      <c r="J29" s="12" t="s">
        <v>26</v>
      </c>
      <c r="K29" s="12" t="s">
        <v>27</v>
      </c>
      <c r="L29" s="12" t="s">
        <v>28</v>
      </c>
      <c r="M29" s="12" t="s">
        <v>29</v>
      </c>
      <c r="N29" s="12" t="s">
        <v>30</v>
      </c>
      <c r="O29" s="12" t="s">
        <v>31</v>
      </c>
      <c r="P29" s="12" t="s">
        <v>32</v>
      </c>
      <c r="Q29" s="12" t="s">
        <v>33</v>
      </c>
      <c r="R29" s="12" t="s">
        <v>34</v>
      </c>
      <c r="S29" s="12" t="s">
        <v>35</v>
      </c>
      <c r="T29" s="12" t="s">
        <v>36</v>
      </c>
      <c r="U29" s="12" t="s">
        <v>37</v>
      </c>
      <c r="V29" s="12" t="s">
        <v>38</v>
      </c>
      <c r="W29" s="12" t="s">
        <v>39</v>
      </c>
      <c r="X29" s="12" t="s">
        <v>40</v>
      </c>
      <c r="Y29" s="12" t="s">
        <v>41</v>
      </c>
      <c r="Z29" s="12" t="s">
        <v>42</v>
      </c>
      <c r="AA29" s="12" t="s">
        <v>43</v>
      </c>
      <c r="AB29" s="12">
        <v>2010</v>
      </c>
      <c r="AC29" s="12">
        <v>2011</v>
      </c>
      <c r="AJ29" s="4"/>
    </row>
    <row r="30" spans="1:29" ht="15">
      <c r="A30" s="34" t="s">
        <v>51</v>
      </c>
      <c r="B30" s="11">
        <v>419798</v>
      </c>
      <c r="C30" s="11">
        <v>424269</v>
      </c>
      <c r="D30" s="11">
        <v>430631</v>
      </c>
      <c r="E30" s="11">
        <v>437002</v>
      </c>
      <c r="F30" s="11">
        <v>443051</v>
      </c>
      <c r="G30" s="11">
        <v>449801</v>
      </c>
      <c r="H30" s="11">
        <v>459073</v>
      </c>
      <c r="I30" s="11">
        <v>465554</v>
      </c>
      <c r="J30" s="11">
        <v>469003</v>
      </c>
      <c r="K30" s="11">
        <v>471988</v>
      </c>
      <c r="L30" s="11">
        <v>474938</v>
      </c>
      <c r="M30" s="11">
        <v>477140</v>
      </c>
      <c r="N30" s="11">
        <v>477134</v>
      </c>
      <c r="O30" s="11">
        <v>477761</v>
      </c>
      <c r="P30" s="11">
        <v>480276</v>
      </c>
      <c r="Q30" s="11">
        <v>483343</v>
      </c>
      <c r="R30" s="11">
        <v>486437</v>
      </c>
      <c r="S30" s="11">
        <v>490684</v>
      </c>
      <c r="T30" s="11">
        <v>495585</v>
      </c>
      <c r="U30" s="11">
        <v>502141</v>
      </c>
      <c r="V30" s="11">
        <v>508687</v>
      </c>
      <c r="W30" s="11">
        <v>514492</v>
      </c>
      <c r="X30" s="11">
        <v>521458</v>
      </c>
      <c r="Y30" s="11">
        <v>530453</v>
      </c>
      <c r="Z30" s="11">
        <v>544847</v>
      </c>
      <c r="AA30" s="11">
        <v>556998</v>
      </c>
      <c r="AB30" s="11">
        <v>566404</v>
      </c>
      <c r="AC30" s="11">
        <v>577772</v>
      </c>
    </row>
    <row r="31" spans="1:38" ht="15">
      <c r="A31" s="34" t="s">
        <v>54</v>
      </c>
      <c r="T31" s="11"/>
      <c r="U31" s="11"/>
      <c r="V31" s="11"/>
      <c r="W31" s="11"/>
      <c r="X31" s="11"/>
      <c r="Y31" s="11"/>
      <c r="Z31" s="11"/>
      <c r="AA31" s="11"/>
      <c r="AB31" s="12"/>
      <c r="AC31" s="12"/>
      <c r="AD31" s="12">
        <v>2012</v>
      </c>
      <c r="AE31" s="12">
        <v>2013</v>
      </c>
      <c r="AF31" s="12">
        <v>2014</v>
      </c>
      <c r="AG31" s="12">
        <v>2015</v>
      </c>
      <c r="AH31" s="12">
        <v>2016</v>
      </c>
      <c r="AI31" s="12">
        <v>2017</v>
      </c>
      <c r="AJ31" s="12">
        <v>2018</v>
      </c>
      <c r="AK31" s="12">
        <v>2019</v>
      </c>
      <c r="AL31" s="12">
        <v>2020</v>
      </c>
    </row>
    <row r="32" spans="1:38" ht="15">
      <c r="A32" s="34" t="s">
        <v>52</v>
      </c>
      <c r="AB32" s="4">
        <f>'[1]Feuil1'!B109</f>
        <v>569555</v>
      </c>
      <c r="AC32" s="4">
        <f>'[1]Feuil1'!C109</f>
        <v>580598</v>
      </c>
      <c r="AD32" s="4">
        <f>'[1]Feuil1'!D109</f>
        <v>588381</v>
      </c>
      <c r="AE32" s="4">
        <f>'[1]Feuil1'!E109</f>
        <v>601263</v>
      </c>
      <c r="AF32" s="4">
        <f>'[1]Feuil1'!F109</f>
        <v>611902</v>
      </c>
      <c r="AG32" s="4">
        <v>622272</v>
      </c>
      <c r="AH32" s="4">
        <v>631824</v>
      </c>
      <c r="AI32" s="4">
        <v>638437</v>
      </c>
      <c r="AJ32" s="4">
        <v>643235</v>
      </c>
      <c r="AK32">
        <v>648294</v>
      </c>
      <c r="AL32" s="4">
        <v>656386</v>
      </c>
    </row>
    <row r="33" spans="1:38" ht="15">
      <c r="A33" s="34" t="s">
        <v>53</v>
      </c>
      <c r="AB33" s="4">
        <f>'[1]Feuil1'!B6</f>
        <v>713281</v>
      </c>
      <c r="AC33" s="4">
        <f>'[1]Feuil1'!C6</f>
        <v>725944</v>
      </c>
      <c r="AD33" s="4">
        <f>'[1]Feuil1'!D6</f>
        <v>734356</v>
      </c>
      <c r="AE33" s="4">
        <f>'[1]Feuil1'!E6</f>
        <v>749373</v>
      </c>
      <c r="AF33" s="4">
        <f>'[1]Feuil1'!F6</f>
        <v>761446</v>
      </c>
      <c r="AG33" s="4">
        <v>773407</v>
      </c>
      <c r="AH33" s="4">
        <v>784822</v>
      </c>
      <c r="AI33" s="4">
        <v>793129</v>
      </c>
      <c r="AJ33" s="4">
        <v>799145</v>
      </c>
      <c r="AK33">
        <v>805098</v>
      </c>
      <c r="AL33" s="4">
        <v>814762</v>
      </c>
    </row>
    <row r="35" spans="1:38" ht="15">
      <c r="A35" s="33" t="s">
        <v>67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 ht="12.75">
      <c r="A36" s="3" t="s">
        <v>1</v>
      </c>
      <c r="B36" s="6">
        <f>B20/$B$30*100000</f>
        <v>1.1910490283422026</v>
      </c>
      <c r="C36" s="6">
        <f>C20/$C$30*100000</f>
        <v>2.592694729051616</v>
      </c>
      <c r="D36" s="6">
        <f>D20/$D$30*100000</f>
        <v>0.4644347480789818</v>
      </c>
      <c r="E36" s="6">
        <f>E20/$E$30*100000</f>
        <v>1.6018233326163265</v>
      </c>
      <c r="F36" s="6">
        <f>F20/$F$30*100000</f>
        <v>1.1285382495468919</v>
      </c>
      <c r="G36" s="6">
        <f>G20/$G$30*100000</f>
        <v>0.8892821492170983</v>
      </c>
      <c r="H36" s="6">
        <f>H20/$H$30*100000</f>
        <v>1.7426422377268975</v>
      </c>
      <c r="I36" s="6">
        <f>I20/$I$30*100000</f>
        <v>2.1479785373984543</v>
      </c>
      <c r="J36" s="6">
        <f>J20/$J$30*100000</f>
        <v>0.8528730093410916</v>
      </c>
      <c r="K36" s="6">
        <f>K20/$K$30*100000</f>
        <v>2.542437519597956</v>
      </c>
      <c r="L36" s="6">
        <f>L20/$L$30*100000</f>
        <v>0.6316613958032417</v>
      </c>
      <c r="M36" s="6">
        <f>M20/$M$30*100000</f>
        <v>1.2574925598356876</v>
      </c>
      <c r="N36" s="6">
        <f>N20/$N$30*100000</f>
        <v>1.6766778305465548</v>
      </c>
      <c r="O36" s="6">
        <f>O20/$O$30*100000</f>
        <v>2.930335460617338</v>
      </c>
      <c r="P36" s="6">
        <f>P20/$P$30*100000</f>
        <v>0.8328544420291666</v>
      </c>
      <c r="Q36" s="6">
        <f>Q20/$Q$30*100000</f>
        <v>1.8620317248827436</v>
      </c>
      <c r="R36" s="6">
        <f>R20/$R$30*100000</f>
        <v>2.2613411397570498</v>
      </c>
      <c r="S36" s="6">
        <f>S20/$S$30*100000</f>
        <v>1.018985742351493</v>
      </c>
      <c r="T36" s="6">
        <f>T20/$T$30*100000</f>
        <v>2.421380792396864</v>
      </c>
      <c r="U36" s="6">
        <f>U20/$U$30*100000</f>
        <v>2.788061520568924</v>
      </c>
      <c r="V36" s="6">
        <f>V20/$V$30*100000</f>
        <v>1.965845401985897</v>
      </c>
      <c r="W36" s="6">
        <f>W20/$W$30*100000</f>
        <v>3.304230192111831</v>
      </c>
      <c r="X36" s="6">
        <f>X20/$X$30*100000</f>
        <v>3.83539997468636</v>
      </c>
      <c r="Y36" s="6">
        <f>Y20/$Y$30*100000</f>
        <v>1.3196268095382626</v>
      </c>
      <c r="Z36" s="6">
        <f>Z20/$Z$30*100000</f>
        <v>3.1201419848140852</v>
      </c>
      <c r="AA36" s="6">
        <f>AA20/$AA$30*100000</f>
        <v>2.3339401577743546</v>
      </c>
      <c r="AB36" s="6">
        <f aca="true" t="shared" si="0" ref="AB36:AJ36">AB20/AB32*100000</f>
        <v>3.1603620370289085</v>
      </c>
      <c r="AC36" s="6">
        <f t="shared" si="0"/>
        <v>1.7223621163007794</v>
      </c>
      <c r="AD36" s="6">
        <f t="shared" si="0"/>
        <v>0.6798316057112653</v>
      </c>
      <c r="AE36" s="6">
        <f t="shared" si="0"/>
        <v>1.6631657028621418</v>
      </c>
      <c r="AF36" s="6">
        <f t="shared" si="0"/>
        <v>3.2684972430225754</v>
      </c>
      <c r="AG36" s="6">
        <f t="shared" si="0"/>
        <v>1.6070142959991773</v>
      </c>
      <c r="AH36" s="6">
        <f t="shared" si="0"/>
        <v>3.0071665527108817</v>
      </c>
      <c r="AI36" s="6">
        <f t="shared" si="0"/>
        <v>2.0362228379620855</v>
      </c>
      <c r="AJ36" s="6">
        <f t="shared" si="0"/>
        <v>1.7101059488367392</v>
      </c>
      <c r="AK36" s="6">
        <f>AK20/AK32*100000</f>
        <v>1.6967610374305486</v>
      </c>
      <c r="AL36" s="6">
        <f>AL20/AL32*100000</f>
        <v>2.742288836142148</v>
      </c>
    </row>
    <row r="37" spans="1:38" ht="12.75">
      <c r="A37" s="3" t="s">
        <v>4</v>
      </c>
      <c r="B37" s="6">
        <f>B21/$B$30*100000</f>
        <v>0</v>
      </c>
      <c r="C37" s="6">
        <f>C21/$C$30*100000</f>
        <v>0.23569952082287418</v>
      </c>
      <c r="D37" s="6">
        <f>D21/$D$30*100000</f>
        <v>1.1610868701974544</v>
      </c>
      <c r="E37" s="6">
        <f>E21/$E$30*100000</f>
        <v>0</v>
      </c>
      <c r="F37" s="6">
        <f>F21/$F$30*100000</f>
        <v>0</v>
      </c>
      <c r="G37" s="6">
        <f>G21/$G$30*100000</f>
        <v>0</v>
      </c>
      <c r="H37" s="6">
        <f>H21/$H$30*100000</f>
        <v>0.6534908391475865</v>
      </c>
      <c r="I37" s="6">
        <f>I21/$I$30*100000</f>
        <v>0.4295957074796909</v>
      </c>
      <c r="J37" s="6">
        <f>J21/$J$30*100000</f>
        <v>0.2132182523352729</v>
      </c>
      <c r="K37" s="6">
        <f>K21/$K$30*100000</f>
        <v>1.0593489664991484</v>
      </c>
      <c r="L37" s="6">
        <f>L21/$L$30*100000</f>
        <v>0.4211075972021611</v>
      </c>
      <c r="M37" s="6">
        <f>M21/$M$30*100000</f>
        <v>0.20958209330594793</v>
      </c>
      <c r="N37" s="6">
        <f>N21/$N$30*100000</f>
        <v>0.4191694576366387</v>
      </c>
      <c r="O37" s="6">
        <f>O21/$O$30*100000</f>
        <v>0.6279290272751438</v>
      </c>
      <c r="P37" s="6">
        <f>P21/$P$30*100000</f>
        <v>0.20821361050729165</v>
      </c>
      <c r="Q37" s="6">
        <f>Q21/$Q$30*100000</f>
        <v>0.4137848277517209</v>
      </c>
      <c r="R37" s="6">
        <f>R21/$R$30*100000</f>
        <v>0.20557646725064088</v>
      </c>
      <c r="S37" s="6">
        <f>S21/$S$30*100000</f>
        <v>0</v>
      </c>
      <c r="T37" s="6">
        <f>T21/$T$30*100000</f>
        <v>0</v>
      </c>
      <c r="U37" s="6">
        <f>U21/$U$30*100000</f>
        <v>0</v>
      </c>
      <c r="V37" s="6">
        <f>V21/$V$30*100000</f>
        <v>0.1965845401985897</v>
      </c>
      <c r="W37" s="6">
        <f>W21/$W$30*100000</f>
        <v>0.3887329637778625</v>
      </c>
      <c r="X37" s="6">
        <f>X21/$X$30*100000</f>
        <v>0.767079994937272</v>
      </c>
      <c r="Y37" s="6">
        <f>Y21/$Y$30*100000</f>
        <v>0.9425905782416161</v>
      </c>
      <c r="Z37" s="6">
        <f>Z21/$Z$30*100000</f>
        <v>0.3670755276251865</v>
      </c>
      <c r="AA37" s="6">
        <f>AA21/$AA$30*100000</f>
        <v>0.538601574871005</v>
      </c>
      <c r="AB37" s="6">
        <f aca="true" t="shared" si="1" ref="AB37:AJ37">AB21/AB32*100000</f>
        <v>0.17557566872382827</v>
      </c>
      <c r="AC37" s="6">
        <f t="shared" si="1"/>
        <v>0.3444724232601559</v>
      </c>
      <c r="AD37" s="6">
        <f t="shared" si="1"/>
        <v>0.33991580285563266</v>
      </c>
      <c r="AE37" s="6">
        <f t="shared" si="1"/>
        <v>0</v>
      </c>
      <c r="AF37" s="6">
        <f t="shared" si="1"/>
        <v>0.6536994486045151</v>
      </c>
      <c r="AG37" s="6">
        <f t="shared" si="1"/>
        <v>0.6428057183996708</v>
      </c>
      <c r="AH37" s="6">
        <f t="shared" si="1"/>
        <v>0.6330876953075539</v>
      </c>
      <c r="AI37" s="6">
        <f t="shared" si="1"/>
        <v>0.313265051994167</v>
      </c>
      <c r="AJ37" s="6">
        <f t="shared" si="1"/>
        <v>0.7773208858348815</v>
      </c>
      <c r="AK37" s="6">
        <f>AK21/AK32*100000</f>
        <v>0.30850200680555423</v>
      </c>
      <c r="AL37" s="6">
        <f>AL21/AL32*100000</f>
        <v>0.1523493797856749</v>
      </c>
    </row>
    <row r="38" spans="1:38" ht="12.75">
      <c r="A38" s="3" t="s">
        <v>2</v>
      </c>
      <c r="B38" s="6">
        <f>B22/$B$30*100000</f>
        <v>0</v>
      </c>
      <c r="C38" s="6">
        <f>C22/$C$30*100000</f>
        <v>0.47139904164574836</v>
      </c>
      <c r="D38" s="6">
        <f>D22/$D$30*100000</f>
        <v>0</v>
      </c>
      <c r="E38" s="6">
        <f>E22/$E$30*100000</f>
        <v>0</v>
      </c>
      <c r="F38" s="6">
        <f>F22/$F$30*100000</f>
        <v>0</v>
      </c>
      <c r="G38" s="6">
        <f>G22/$G$30*100000</f>
        <v>0.22232053730427456</v>
      </c>
      <c r="H38" s="6">
        <f>H22/$H$30*100000</f>
        <v>0</v>
      </c>
      <c r="I38" s="6">
        <f>I22/$I$30*100000</f>
        <v>0</v>
      </c>
      <c r="J38" s="6">
        <f>J22/$J$30*100000</f>
        <v>0.2132182523352729</v>
      </c>
      <c r="K38" s="6">
        <f>K22/$K$30*100000</f>
        <v>0.21186979329982963</v>
      </c>
      <c r="L38" s="6">
        <f>L22/$L$30*100000</f>
        <v>0</v>
      </c>
      <c r="M38" s="6">
        <f>M22/$M$30*100000</f>
        <v>0</v>
      </c>
      <c r="N38" s="6">
        <f>N22/$N$30*100000</f>
        <v>0</v>
      </c>
      <c r="O38" s="6">
        <f>O22/$O$30*100000</f>
        <v>0</v>
      </c>
      <c r="P38" s="6">
        <f>P22/$P$30*100000</f>
        <v>0.20821361050729165</v>
      </c>
      <c r="Q38" s="6">
        <f>Q22/$Q$30*100000</f>
        <v>0</v>
      </c>
      <c r="R38" s="6">
        <f>R22/$R$30*100000</f>
        <v>0</v>
      </c>
      <c r="S38" s="6">
        <f>S22/$S$30*100000</f>
        <v>1.2227828908217917</v>
      </c>
      <c r="T38" s="6">
        <f>T22/$T$30*100000</f>
        <v>0.20178173269973868</v>
      </c>
      <c r="U38" s="6">
        <f>U22/$U$30*100000</f>
        <v>0.19914725146920886</v>
      </c>
      <c r="V38" s="6">
        <f>V22/$V$30*100000</f>
        <v>0.1965845401985897</v>
      </c>
      <c r="W38" s="6">
        <f>W22/$W$30*100000</f>
        <v>0</v>
      </c>
      <c r="X38" s="6">
        <f>X22/$X$30*100000</f>
        <v>0.191769998734318</v>
      </c>
      <c r="Y38" s="6">
        <f>Y22/$Y$30*100000</f>
        <v>0</v>
      </c>
      <c r="Z38" s="6">
        <f>Z22/$Z$30*100000</f>
        <v>0.5506132914377798</v>
      </c>
      <c r="AA38" s="6">
        <f>AA22/$AA$30*100000</f>
        <v>0</v>
      </c>
      <c r="AB38" s="6">
        <f aca="true" t="shared" si="2" ref="AB38:AJ38">AB22/AB32*100000</f>
        <v>0</v>
      </c>
      <c r="AC38" s="6">
        <f t="shared" si="2"/>
        <v>0.17223621163007796</v>
      </c>
      <c r="AD38" s="6">
        <f t="shared" si="2"/>
        <v>0</v>
      </c>
      <c r="AE38" s="6">
        <f t="shared" si="2"/>
        <v>0</v>
      </c>
      <c r="AF38" s="6">
        <f t="shared" si="2"/>
        <v>0</v>
      </c>
      <c r="AG38" s="6">
        <f t="shared" si="2"/>
        <v>0</v>
      </c>
      <c r="AH38" s="6">
        <f t="shared" si="2"/>
        <v>0</v>
      </c>
      <c r="AI38" s="6">
        <f t="shared" si="2"/>
        <v>0</v>
      </c>
      <c r="AJ38" s="6">
        <f t="shared" si="2"/>
        <v>0</v>
      </c>
      <c r="AK38" s="6">
        <f>AK22/AK32*100000</f>
        <v>0</v>
      </c>
      <c r="AL38" s="6">
        <f>AL22/AL32*100000</f>
        <v>0</v>
      </c>
    </row>
    <row r="39" spans="1:38" ht="12.75">
      <c r="A39" s="3" t="s">
        <v>3</v>
      </c>
      <c r="B39" s="6">
        <f>B23/$B$30*100000</f>
        <v>1.4292588340106431</v>
      </c>
      <c r="C39" s="6">
        <f>C23/$C$30*100000</f>
        <v>1.414197124937245</v>
      </c>
      <c r="D39" s="6">
        <f>D23/$D$30*100000</f>
        <v>2.3221737403949088</v>
      </c>
      <c r="E39" s="6">
        <f>E23/$E$30*100000</f>
        <v>1.6018233326163265</v>
      </c>
      <c r="F39" s="6">
        <f>F23/$F$30*100000</f>
        <v>3.611322398550054</v>
      </c>
      <c r="G39" s="6">
        <f>G23/$G$30*100000</f>
        <v>2.6678464476512946</v>
      </c>
      <c r="H39" s="6">
        <f>H23/$H$30*100000</f>
        <v>2.396133076874484</v>
      </c>
      <c r="I39" s="6">
        <f>I23/$I$30*100000</f>
        <v>2.1479785373984543</v>
      </c>
      <c r="J39" s="6">
        <f>J23/$J$30*100000</f>
        <v>0.6396547570058188</v>
      </c>
      <c r="K39" s="6">
        <f>K23/$K$30*100000</f>
        <v>2.3305677262981264</v>
      </c>
      <c r="L39" s="6">
        <f>L23/$L$30*100000</f>
        <v>0.8422151944043222</v>
      </c>
      <c r="M39" s="6">
        <f>M23/$M$30*100000</f>
        <v>2.3054030263654273</v>
      </c>
      <c r="N39" s="6">
        <f>N23/$N$30*100000</f>
        <v>1.2575083729099163</v>
      </c>
      <c r="O39" s="6">
        <f>O23/$O$30*100000</f>
        <v>1.465167730308669</v>
      </c>
      <c r="P39" s="6">
        <f>P23/$P$30*100000</f>
        <v>2.7067769365947916</v>
      </c>
      <c r="Q39" s="6">
        <f>Q23/$Q$30*100000</f>
        <v>3.930955863641348</v>
      </c>
      <c r="R39" s="6">
        <f>R23/$R$30*100000</f>
        <v>3.0836470087596135</v>
      </c>
      <c r="S39" s="6">
        <f>S23/$S$30*100000</f>
        <v>4.483537266346569</v>
      </c>
      <c r="T39" s="6">
        <f>T23/$T$30*100000</f>
        <v>4.64097985209399</v>
      </c>
      <c r="U39" s="6">
        <f>U23/$U$30*100000</f>
        <v>4.182092280853386</v>
      </c>
      <c r="V39" s="6">
        <f>V23/$V$30*100000</f>
        <v>2.9487681029788453</v>
      </c>
      <c r="W39" s="6">
        <f>W23/$W$30*100000</f>
        <v>3.1098637102229</v>
      </c>
      <c r="X39" s="6">
        <f>X23/$X$30*100000</f>
        <v>3.451859977217724</v>
      </c>
      <c r="Y39" s="6">
        <f>Y23/$Y$30*100000</f>
        <v>3.9588804286147874</v>
      </c>
      <c r="Z39" s="6">
        <f>Z23/$Z$30*100000</f>
        <v>2.936604221001492</v>
      </c>
      <c r="AA39" s="6">
        <f>AA23/$AA$30*100000</f>
        <v>3.9497448823873693</v>
      </c>
      <c r="AB39" s="6">
        <f aca="true" t="shared" si="3" ref="AB39:AJ39">AB23/AB32*100000</f>
        <v>3.1603620370289085</v>
      </c>
      <c r="AC39" s="6">
        <f t="shared" si="3"/>
        <v>2.0668345395609355</v>
      </c>
      <c r="AD39" s="6">
        <f t="shared" si="3"/>
        <v>3.22920012712851</v>
      </c>
      <c r="AE39" s="6">
        <f t="shared" si="3"/>
        <v>3.3263314057242837</v>
      </c>
      <c r="AF39" s="6">
        <f t="shared" si="3"/>
        <v>3.2684972430225754</v>
      </c>
      <c r="AG39" s="6">
        <f t="shared" si="3"/>
        <v>3.2140285919983547</v>
      </c>
      <c r="AH39" s="6">
        <f t="shared" si="3"/>
        <v>3.16543847653777</v>
      </c>
      <c r="AI39" s="6">
        <f t="shared" si="3"/>
        <v>2.819385467947503</v>
      </c>
      <c r="AJ39" s="6">
        <f t="shared" si="3"/>
        <v>4.042068606341384</v>
      </c>
      <c r="AK39" s="6">
        <f>AK23/AK32*100000</f>
        <v>4.164777091874982</v>
      </c>
      <c r="AL39" s="6">
        <f>AL23/AL32*100000</f>
        <v>3.0469875957134978</v>
      </c>
    </row>
    <row r="40" spans="1:28" ht="12.75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3:28" ht="12.7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38" ht="15">
      <c r="A42" s="33" t="s">
        <v>82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2:38" ht="12.75">
      <c r="B43" s="12" t="str">
        <f aca="true" t="shared" si="4" ref="B43:AC43">B29</f>
        <v>1984</v>
      </c>
      <c r="C43" s="12" t="str">
        <f t="shared" si="4"/>
        <v>1985</v>
      </c>
      <c r="D43" s="12" t="str">
        <f t="shared" si="4"/>
        <v>1986</v>
      </c>
      <c r="E43" s="12" t="str">
        <f t="shared" si="4"/>
        <v>1987</v>
      </c>
      <c r="F43" s="12" t="str">
        <f t="shared" si="4"/>
        <v>1988</v>
      </c>
      <c r="G43" s="12" t="str">
        <f t="shared" si="4"/>
        <v>1989</v>
      </c>
      <c r="H43" s="12" t="str">
        <f t="shared" si="4"/>
        <v>1990</v>
      </c>
      <c r="I43" s="12" t="str">
        <f t="shared" si="4"/>
        <v>1991</v>
      </c>
      <c r="J43" s="12" t="str">
        <f t="shared" si="4"/>
        <v>1992</v>
      </c>
      <c r="K43" s="12" t="str">
        <f t="shared" si="4"/>
        <v>1993</v>
      </c>
      <c r="L43" s="12" t="str">
        <f t="shared" si="4"/>
        <v>1994</v>
      </c>
      <c r="M43" s="12" t="str">
        <f t="shared" si="4"/>
        <v>1995</v>
      </c>
      <c r="N43" s="12" t="str">
        <f t="shared" si="4"/>
        <v>1996</v>
      </c>
      <c r="O43" s="12" t="str">
        <f t="shared" si="4"/>
        <v>1997</v>
      </c>
      <c r="P43" s="12" t="str">
        <f t="shared" si="4"/>
        <v>1998</v>
      </c>
      <c r="Q43" s="12" t="str">
        <f t="shared" si="4"/>
        <v>1999</v>
      </c>
      <c r="R43" s="12" t="str">
        <f t="shared" si="4"/>
        <v>2000</v>
      </c>
      <c r="S43" s="12" t="str">
        <f t="shared" si="4"/>
        <v>2001</v>
      </c>
      <c r="T43" s="12" t="str">
        <f t="shared" si="4"/>
        <v>2002</v>
      </c>
      <c r="U43" s="12" t="str">
        <f t="shared" si="4"/>
        <v>2003</v>
      </c>
      <c r="V43" s="12" t="str">
        <f t="shared" si="4"/>
        <v>2004</v>
      </c>
      <c r="W43" s="12" t="str">
        <f t="shared" si="4"/>
        <v>2005</v>
      </c>
      <c r="X43" s="12" t="str">
        <f t="shared" si="4"/>
        <v>2006</v>
      </c>
      <c r="Y43" s="12" t="str">
        <f t="shared" si="4"/>
        <v>2007</v>
      </c>
      <c r="Z43" s="12" t="str">
        <f t="shared" si="4"/>
        <v>2008</v>
      </c>
      <c r="AA43" s="12" t="str">
        <f t="shared" si="4"/>
        <v>2009</v>
      </c>
      <c r="AB43" s="12">
        <f t="shared" si="4"/>
        <v>2010</v>
      </c>
      <c r="AC43" s="12">
        <f t="shared" si="4"/>
        <v>2011</v>
      </c>
      <c r="AD43" s="12">
        <v>2012</v>
      </c>
      <c r="AE43" s="12">
        <v>2013</v>
      </c>
      <c r="AF43" s="12">
        <v>2014</v>
      </c>
      <c r="AG43" s="12">
        <v>2015</v>
      </c>
      <c r="AH43" s="12">
        <v>2016</v>
      </c>
      <c r="AI43" s="12">
        <v>2017</v>
      </c>
      <c r="AJ43" s="12">
        <v>2018</v>
      </c>
      <c r="AK43" s="12">
        <v>2019</v>
      </c>
      <c r="AL43" s="12">
        <v>2020</v>
      </c>
    </row>
    <row r="44" spans="1:38" ht="25.5">
      <c r="A44" s="35" t="s">
        <v>44</v>
      </c>
      <c r="B44" s="6">
        <f aca="true" t="shared" si="5" ref="B44:AA44">B24/B30*100000</f>
        <v>3.573147085026608</v>
      </c>
      <c r="C44" s="6">
        <f t="shared" si="5"/>
        <v>6.599586583040476</v>
      </c>
      <c r="D44" s="6">
        <f t="shared" si="5"/>
        <v>6.0376517250267625</v>
      </c>
      <c r="E44" s="6">
        <f t="shared" si="5"/>
        <v>5.491965711827406</v>
      </c>
      <c r="F44" s="6">
        <f t="shared" si="5"/>
        <v>5.868398897643838</v>
      </c>
      <c r="G44" s="6">
        <f t="shared" si="5"/>
        <v>4.89105182069404</v>
      </c>
      <c r="H44" s="6">
        <f t="shared" si="5"/>
        <v>6.099247832044141</v>
      </c>
      <c r="I44" s="6">
        <f t="shared" si="5"/>
        <v>5.799542050975826</v>
      </c>
      <c r="J44" s="6">
        <f t="shared" si="5"/>
        <v>3.1982737850290937</v>
      </c>
      <c r="K44" s="6">
        <f t="shared" si="5"/>
        <v>9.322270905192505</v>
      </c>
      <c r="L44" s="6">
        <f t="shared" si="5"/>
        <v>2.5266455832129666</v>
      </c>
      <c r="M44" s="6">
        <f t="shared" si="5"/>
        <v>5.868298612566543</v>
      </c>
      <c r="N44" s="6">
        <f t="shared" si="5"/>
        <v>4.8204487628213455</v>
      </c>
      <c r="O44" s="6">
        <f t="shared" si="5"/>
        <v>6.697909624268201</v>
      </c>
      <c r="P44" s="6">
        <f t="shared" si="5"/>
        <v>7.495689978262499</v>
      </c>
      <c r="Q44" s="6">
        <f t="shared" si="5"/>
        <v>8.275696555034417</v>
      </c>
      <c r="R44" s="6">
        <f t="shared" si="5"/>
        <v>8.223058690025637</v>
      </c>
      <c r="S44" s="6">
        <f t="shared" si="5"/>
        <v>8.151885938811944</v>
      </c>
      <c r="T44" s="40">
        <f t="shared" si="5"/>
        <v>10.492650100386411</v>
      </c>
      <c r="U44" s="6">
        <f t="shared" si="5"/>
        <v>8.961626316114398</v>
      </c>
      <c r="V44" s="6">
        <f t="shared" si="5"/>
        <v>8.846304308936537</v>
      </c>
      <c r="W44" s="6">
        <f t="shared" si="5"/>
        <v>9.329591130668698</v>
      </c>
      <c r="X44" s="6">
        <f t="shared" si="5"/>
        <v>10.163809932918854</v>
      </c>
      <c r="Y44" s="6">
        <f t="shared" si="5"/>
        <v>7.1636883946362815</v>
      </c>
      <c r="Z44" s="6">
        <f t="shared" si="5"/>
        <v>8.99335042681707</v>
      </c>
      <c r="AA44" s="6">
        <f t="shared" si="5"/>
        <v>7.899489764774739</v>
      </c>
      <c r="AB44" s="6">
        <f aca="true" t="shared" si="6" ref="AB44:AL44">AB24/AB32*100000</f>
        <v>8.427632098743755</v>
      </c>
      <c r="AC44" s="6">
        <f t="shared" si="6"/>
        <v>6.028267407052728</v>
      </c>
      <c r="AD44" s="6">
        <f t="shared" si="6"/>
        <v>6.288442352829204</v>
      </c>
      <c r="AE44" s="6">
        <f t="shared" si="6"/>
        <v>6.652662811448567</v>
      </c>
      <c r="AF44" s="6">
        <f t="shared" si="6"/>
        <v>9.151792280463212</v>
      </c>
      <c r="AG44" s="6">
        <f t="shared" si="6"/>
        <v>8.035071479995887</v>
      </c>
      <c r="AH44" s="6">
        <f t="shared" si="6"/>
        <v>9.6545873534402</v>
      </c>
      <c r="AI44" s="6">
        <f t="shared" si="6"/>
        <v>8.144891351848342</v>
      </c>
      <c r="AJ44" s="48">
        <f t="shared" si="6"/>
        <v>9.63877898435253</v>
      </c>
      <c r="AK44" s="48">
        <f t="shared" si="6"/>
        <v>7.404048163333303</v>
      </c>
      <c r="AL44" s="40">
        <f t="shared" si="6"/>
        <v>6.7033727105696945</v>
      </c>
    </row>
    <row r="46" ht="12.75">
      <c r="A46" s="41" t="s">
        <v>85</v>
      </c>
    </row>
    <row r="47" spans="1:38" ht="15">
      <c r="A47" s="33" t="s">
        <v>83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9" spans="9:12" ht="12.75">
      <c r="I49" s="7"/>
      <c r="J49" s="8"/>
      <c r="K49" s="8"/>
      <c r="L49" s="8"/>
    </row>
    <row r="50" spans="10:12" ht="12.75">
      <c r="J50" s="8"/>
      <c r="K50" s="8"/>
      <c r="L50" s="8"/>
    </row>
    <row r="51" spans="10:12" ht="12.75">
      <c r="J51" s="8"/>
      <c r="K51" s="8"/>
      <c r="L51" s="8"/>
    </row>
    <row r="52" spans="10:12" ht="12.75">
      <c r="J52" s="8"/>
      <c r="K52" s="8"/>
      <c r="L52" s="8"/>
    </row>
    <row r="53" spans="10:12" ht="12.75">
      <c r="J53" s="8"/>
      <c r="K53" s="8"/>
      <c r="L53" s="8"/>
    </row>
    <row r="54" spans="10:12" ht="12.75">
      <c r="J54" s="8"/>
      <c r="K54" s="8"/>
      <c r="L54" s="8"/>
    </row>
    <row r="55" spans="10:12" ht="12.75">
      <c r="J55" s="8"/>
      <c r="K55" s="8"/>
      <c r="L55" s="8"/>
    </row>
    <row r="56" spans="10:12" ht="12.75">
      <c r="J56" s="8"/>
      <c r="K56" s="8"/>
      <c r="L56" s="8"/>
    </row>
    <row r="57" spans="10:12" ht="12.75">
      <c r="J57" s="8"/>
      <c r="K57" s="8"/>
      <c r="L57" s="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7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23"/>
  <sheetViews>
    <sheetView zoomScale="110" zoomScaleNormal="110" zoomScalePageLayoutView="0" workbookViewId="0" topLeftCell="A1">
      <pane xSplit="1" topLeftCell="AD1" activePane="topRight" state="frozen"/>
      <selection pane="topLeft" activeCell="A1" sqref="A1"/>
      <selection pane="topRight" activeCell="AL13" sqref="AL13"/>
    </sheetView>
  </sheetViews>
  <sheetFormatPr defaultColWidth="11.421875" defaultRowHeight="15"/>
  <cols>
    <col min="1" max="1" width="11.421875" style="3" customWidth="1"/>
    <col min="2" max="16384" width="11.421875" style="4" customWidth="1"/>
  </cols>
  <sheetData>
    <row r="2" spans="1:6" ht="12.75">
      <c r="A2" s="3" t="s">
        <v>88</v>
      </c>
      <c r="B2" s="34"/>
      <c r="C2" s="34"/>
      <c r="D2" s="34"/>
      <c r="E2" s="34"/>
      <c r="F2" s="34"/>
    </row>
    <row r="4" ht="13.5" thickBot="1"/>
    <row r="5" spans="1:38" s="3" customFormat="1" ht="13.5" thickBot="1">
      <c r="A5" s="18"/>
      <c r="B5" s="43">
        <v>1984</v>
      </c>
      <c r="C5" s="43">
        <v>1985</v>
      </c>
      <c r="D5" s="43">
        <v>1986</v>
      </c>
      <c r="E5" s="43">
        <v>1987</v>
      </c>
      <c r="F5" s="43">
        <v>1988</v>
      </c>
      <c r="G5" s="43">
        <v>1989</v>
      </c>
      <c r="H5" s="43">
        <v>1990</v>
      </c>
      <c r="I5" s="43">
        <v>1991</v>
      </c>
      <c r="J5" s="43">
        <v>1992</v>
      </c>
      <c r="K5" s="43">
        <v>1993</v>
      </c>
      <c r="L5" s="43">
        <v>1994</v>
      </c>
      <c r="M5" s="43">
        <v>1995</v>
      </c>
      <c r="N5" s="43">
        <v>1996</v>
      </c>
      <c r="O5" s="43">
        <v>1997</v>
      </c>
      <c r="P5" s="43">
        <v>1998</v>
      </c>
      <c r="Q5" s="43">
        <v>1999</v>
      </c>
      <c r="R5" s="43">
        <v>2000</v>
      </c>
      <c r="S5" s="43">
        <v>2001</v>
      </c>
      <c r="T5" s="43">
        <v>2002</v>
      </c>
      <c r="U5" s="43">
        <v>2003</v>
      </c>
      <c r="V5" s="43">
        <v>2004</v>
      </c>
      <c r="W5" s="43">
        <v>2005</v>
      </c>
      <c r="X5" s="43">
        <v>2006</v>
      </c>
      <c r="Y5" s="43">
        <v>2007</v>
      </c>
      <c r="Z5" s="43">
        <v>2008</v>
      </c>
      <c r="AA5" s="43">
        <v>2009</v>
      </c>
      <c r="AB5" s="43">
        <v>2010</v>
      </c>
      <c r="AC5" s="43">
        <v>2011</v>
      </c>
      <c r="AD5" s="43">
        <v>2012</v>
      </c>
      <c r="AE5" s="43">
        <v>2013</v>
      </c>
      <c r="AF5" s="43">
        <v>2014</v>
      </c>
      <c r="AG5" s="43">
        <v>2015</v>
      </c>
      <c r="AH5" s="43">
        <v>2016</v>
      </c>
      <c r="AI5" s="43">
        <v>2017</v>
      </c>
      <c r="AJ5" s="43">
        <v>2018</v>
      </c>
      <c r="AK5" s="45">
        <v>2019</v>
      </c>
      <c r="AL5" s="45">
        <v>2020</v>
      </c>
    </row>
    <row r="6" spans="1:38" ht="12.75">
      <c r="A6" s="19" t="s">
        <v>7</v>
      </c>
      <c r="B6" s="51">
        <v>2</v>
      </c>
      <c r="C6" s="51">
        <v>2</v>
      </c>
      <c r="D6" s="51">
        <v>5</v>
      </c>
      <c r="E6" s="51">
        <v>5</v>
      </c>
      <c r="F6" s="51">
        <v>2</v>
      </c>
      <c r="G6" s="51">
        <v>2</v>
      </c>
      <c r="H6" s="51">
        <v>4</v>
      </c>
      <c r="I6" s="51">
        <v>2</v>
      </c>
      <c r="J6" s="51">
        <v>4</v>
      </c>
      <c r="K6" s="51">
        <v>8</v>
      </c>
      <c r="L6" s="51">
        <v>2</v>
      </c>
      <c r="M6" s="51">
        <v>2</v>
      </c>
      <c r="N6" s="51">
        <v>4</v>
      </c>
      <c r="O6" s="51">
        <v>5</v>
      </c>
      <c r="P6" s="51">
        <v>14</v>
      </c>
      <c r="Q6" s="51">
        <v>5</v>
      </c>
      <c r="R6" s="51">
        <v>8</v>
      </c>
      <c r="S6" s="51">
        <v>6</v>
      </c>
      <c r="T6" s="51">
        <v>8</v>
      </c>
      <c r="U6" s="51">
        <v>4</v>
      </c>
      <c r="V6" s="51">
        <v>9</v>
      </c>
      <c r="W6" s="51">
        <v>6</v>
      </c>
      <c r="X6" s="51">
        <v>8</v>
      </c>
      <c r="Y6" s="51">
        <v>2</v>
      </c>
      <c r="Z6" s="44">
        <v>9</v>
      </c>
      <c r="AA6" s="44">
        <v>1</v>
      </c>
      <c r="AB6" s="44">
        <v>8</v>
      </c>
      <c r="AC6" s="44">
        <v>8</v>
      </c>
      <c r="AD6" s="44">
        <v>8</v>
      </c>
      <c r="AE6" s="44">
        <v>10</v>
      </c>
      <c r="AF6" s="44">
        <v>10</v>
      </c>
      <c r="AG6" s="44">
        <v>10</v>
      </c>
      <c r="AH6" s="44">
        <v>17</v>
      </c>
      <c r="AI6" s="44">
        <v>16</v>
      </c>
      <c r="AJ6" s="44">
        <v>17</v>
      </c>
      <c r="AK6" s="44">
        <v>7</v>
      </c>
      <c r="AL6" s="44">
        <v>5</v>
      </c>
    </row>
    <row r="7" spans="1:38" ht="12.75">
      <c r="A7" s="19" t="s">
        <v>8</v>
      </c>
      <c r="B7" s="51">
        <v>1</v>
      </c>
      <c r="C7" s="51">
        <v>5</v>
      </c>
      <c r="D7" s="51">
        <v>4</v>
      </c>
      <c r="E7" s="51">
        <v>3</v>
      </c>
      <c r="F7" s="51">
        <v>1</v>
      </c>
      <c r="G7" s="51">
        <v>2</v>
      </c>
      <c r="H7" s="51">
        <v>2</v>
      </c>
      <c r="I7" s="51">
        <v>1</v>
      </c>
      <c r="J7" s="51">
        <v>2</v>
      </c>
      <c r="K7" s="51">
        <v>6</v>
      </c>
      <c r="L7" s="51">
        <v>1</v>
      </c>
      <c r="M7" s="51">
        <v>6</v>
      </c>
      <c r="N7" s="51">
        <v>3</v>
      </c>
      <c r="O7" s="51">
        <v>2</v>
      </c>
      <c r="P7" s="51">
        <v>2</v>
      </c>
      <c r="Q7" s="51">
        <v>5</v>
      </c>
      <c r="R7" s="51">
        <v>4</v>
      </c>
      <c r="S7" s="51">
        <v>1</v>
      </c>
      <c r="T7" s="51">
        <v>7</v>
      </c>
      <c r="U7" s="51">
        <v>5</v>
      </c>
      <c r="V7" s="51">
        <v>9</v>
      </c>
      <c r="W7" s="51">
        <v>7</v>
      </c>
      <c r="X7" s="51">
        <v>2</v>
      </c>
      <c r="Y7" s="51">
        <v>3</v>
      </c>
      <c r="Z7" s="44">
        <v>2</v>
      </c>
      <c r="AA7" s="44">
        <v>5</v>
      </c>
      <c r="AB7" s="44">
        <v>3</v>
      </c>
      <c r="AC7" s="44">
        <v>1</v>
      </c>
      <c r="AD7" s="44">
        <v>4</v>
      </c>
      <c r="AE7" s="44">
        <v>0</v>
      </c>
      <c r="AF7" s="44">
        <v>1</v>
      </c>
      <c r="AG7" s="44">
        <v>6</v>
      </c>
      <c r="AH7" s="44">
        <v>0</v>
      </c>
      <c r="AI7" s="44">
        <v>3</v>
      </c>
      <c r="AJ7" s="44">
        <v>3</v>
      </c>
      <c r="AK7" s="44">
        <v>0</v>
      </c>
      <c r="AL7" s="44">
        <v>0</v>
      </c>
    </row>
    <row r="8" spans="1:38" ht="12.75">
      <c r="A8" s="19" t="s">
        <v>9</v>
      </c>
      <c r="B8" s="51">
        <v>0</v>
      </c>
      <c r="C8" s="51">
        <v>1</v>
      </c>
      <c r="D8" s="51">
        <v>0</v>
      </c>
      <c r="E8" s="51">
        <v>2</v>
      </c>
      <c r="F8" s="51">
        <v>2</v>
      </c>
      <c r="G8" s="51">
        <v>1</v>
      </c>
      <c r="H8" s="51">
        <v>0</v>
      </c>
      <c r="I8" s="51">
        <v>2</v>
      </c>
      <c r="J8" s="51">
        <v>0</v>
      </c>
      <c r="K8" s="51">
        <v>0</v>
      </c>
      <c r="L8" s="51">
        <v>0</v>
      </c>
      <c r="M8" s="51">
        <v>2</v>
      </c>
      <c r="N8" s="51">
        <v>0</v>
      </c>
      <c r="O8" s="51">
        <v>1</v>
      </c>
      <c r="P8" s="51">
        <v>1</v>
      </c>
      <c r="Q8" s="51">
        <v>0</v>
      </c>
      <c r="R8" s="51">
        <v>1</v>
      </c>
      <c r="S8" s="51">
        <v>0</v>
      </c>
      <c r="T8" s="51">
        <v>1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44">
        <v>0</v>
      </c>
      <c r="AA8" s="44">
        <v>0</v>
      </c>
      <c r="AB8" s="44">
        <v>0</v>
      </c>
      <c r="AC8" s="44">
        <v>1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1</v>
      </c>
      <c r="AL8" s="44">
        <v>0</v>
      </c>
    </row>
    <row r="9" spans="1:38" ht="12.75">
      <c r="A9" s="19" t="s">
        <v>10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1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</row>
    <row r="10" spans="1:38" ht="12.75">
      <c r="A10" s="19" t="s">
        <v>11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1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44">
        <v>0</v>
      </c>
      <c r="AG10" s="44">
        <v>0</v>
      </c>
      <c r="AH10" s="44">
        <v>1</v>
      </c>
      <c r="AI10" s="44">
        <v>0</v>
      </c>
      <c r="AJ10" s="44">
        <v>0</v>
      </c>
      <c r="AK10" s="44">
        <v>0</v>
      </c>
      <c r="AL10" s="44">
        <v>0</v>
      </c>
    </row>
    <row r="11" spans="1:38" ht="12.75">
      <c r="A11" s="19" t="s">
        <v>12</v>
      </c>
      <c r="B11" s="51">
        <v>1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</row>
    <row r="12" spans="1:38" ht="12.75">
      <c r="A12" s="19" t="s">
        <v>13</v>
      </c>
      <c r="B12" s="51">
        <v>5</v>
      </c>
      <c r="C12" s="51">
        <v>11</v>
      </c>
      <c r="D12" s="51">
        <v>2</v>
      </c>
      <c r="E12" s="51">
        <v>7</v>
      </c>
      <c r="F12" s="51">
        <v>5</v>
      </c>
      <c r="G12" s="51">
        <v>4</v>
      </c>
      <c r="H12" s="51">
        <v>8</v>
      </c>
      <c r="I12" s="51">
        <v>10</v>
      </c>
      <c r="J12" s="51">
        <v>4</v>
      </c>
      <c r="K12" s="51">
        <v>12</v>
      </c>
      <c r="L12" s="51">
        <v>3</v>
      </c>
      <c r="M12" s="51">
        <v>6</v>
      </c>
      <c r="N12" s="51">
        <v>8</v>
      </c>
      <c r="O12" s="51">
        <v>14</v>
      </c>
      <c r="P12" s="51">
        <v>4</v>
      </c>
      <c r="Q12" s="51">
        <v>9</v>
      </c>
      <c r="R12" s="51">
        <v>11</v>
      </c>
      <c r="S12" s="51">
        <v>5</v>
      </c>
      <c r="T12" s="51">
        <v>12</v>
      </c>
      <c r="U12" s="51">
        <v>14</v>
      </c>
      <c r="V12" s="51">
        <v>10</v>
      </c>
      <c r="W12" s="51">
        <v>17</v>
      </c>
      <c r="X12" s="51">
        <v>20</v>
      </c>
      <c r="Y12" s="51">
        <v>7</v>
      </c>
      <c r="Z12" s="51">
        <v>17</v>
      </c>
      <c r="AA12" s="51">
        <v>13</v>
      </c>
      <c r="AB12" s="51">
        <v>18</v>
      </c>
      <c r="AC12" s="51">
        <v>10</v>
      </c>
      <c r="AD12" s="51">
        <v>4</v>
      </c>
      <c r="AE12" s="51">
        <v>10</v>
      </c>
      <c r="AF12" s="44">
        <v>20</v>
      </c>
      <c r="AG12" s="44">
        <v>10</v>
      </c>
      <c r="AH12" s="44">
        <v>19</v>
      </c>
      <c r="AI12" s="44">
        <v>13</v>
      </c>
      <c r="AJ12" s="44">
        <v>11</v>
      </c>
      <c r="AK12" s="44">
        <v>11</v>
      </c>
      <c r="AL12" s="44">
        <v>18</v>
      </c>
    </row>
    <row r="13" spans="1:38" ht="12.75">
      <c r="A13" s="19" t="s">
        <v>14</v>
      </c>
      <c r="B13" s="52">
        <v>0</v>
      </c>
      <c r="C13" s="52">
        <v>1</v>
      </c>
      <c r="D13" s="52">
        <v>5</v>
      </c>
      <c r="E13" s="52">
        <v>0</v>
      </c>
      <c r="F13" s="52">
        <v>0</v>
      </c>
      <c r="G13" s="52">
        <v>0</v>
      </c>
      <c r="H13" s="52">
        <v>3</v>
      </c>
      <c r="I13" s="52">
        <v>2</v>
      </c>
      <c r="J13" s="52">
        <v>1</v>
      </c>
      <c r="K13" s="52">
        <v>5</v>
      </c>
      <c r="L13" s="51">
        <v>2</v>
      </c>
      <c r="M13" s="51">
        <v>1</v>
      </c>
      <c r="N13" s="51">
        <v>2</v>
      </c>
      <c r="O13" s="51">
        <v>3</v>
      </c>
      <c r="P13" s="51">
        <v>1</v>
      </c>
      <c r="Q13" s="51">
        <v>2</v>
      </c>
      <c r="R13" s="51">
        <v>1</v>
      </c>
      <c r="S13" s="51">
        <v>0</v>
      </c>
      <c r="T13" s="51">
        <v>0</v>
      </c>
      <c r="U13" s="51">
        <v>0</v>
      </c>
      <c r="V13" s="51">
        <v>1</v>
      </c>
      <c r="W13" s="51">
        <v>2</v>
      </c>
      <c r="X13" s="51">
        <v>4</v>
      </c>
      <c r="Y13" s="51">
        <v>5</v>
      </c>
      <c r="Z13" s="51">
        <v>2</v>
      </c>
      <c r="AA13" s="51">
        <v>3</v>
      </c>
      <c r="AB13" s="51">
        <v>1</v>
      </c>
      <c r="AC13" s="51">
        <v>2</v>
      </c>
      <c r="AD13" s="51">
        <v>2</v>
      </c>
      <c r="AE13" s="51">
        <v>0</v>
      </c>
      <c r="AF13" s="44">
        <v>4</v>
      </c>
      <c r="AG13" s="44">
        <v>4</v>
      </c>
      <c r="AH13" s="44">
        <v>4</v>
      </c>
      <c r="AI13" s="44">
        <v>2</v>
      </c>
      <c r="AJ13" s="44">
        <v>5</v>
      </c>
      <c r="AK13" s="44">
        <v>2</v>
      </c>
      <c r="AL13" s="44">
        <v>1</v>
      </c>
    </row>
    <row r="14" spans="1:38" ht="12.75">
      <c r="A14" s="19" t="s">
        <v>15</v>
      </c>
      <c r="B14" s="51">
        <v>0</v>
      </c>
      <c r="C14" s="51">
        <v>2</v>
      </c>
      <c r="D14" s="51">
        <v>0</v>
      </c>
      <c r="E14" s="51">
        <v>0</v>
      </c>
      <c r="F14" s="51">
        <v>0</v>
      </c>
      <c r="G14" s="51">
        <v>1</v>
      </c>
      <c r="H14" s="51">
        <v>0</v>
      </c>
      <c r="I14" s="51">
        <v>0</v>
      </c>
      <c r="J14" s="51">
        <v>1</v>
      </c>
      <c r="K14" s="51">
        <v>1</v>
      </c>
      <c r="L14" s="51">
        <v>0</v>
      </c>
      <c r="M14" s="51">
        <v>0</v>
      </c>
      <c r="N14" s="51">
        <v>0</v>
      </c>
      <c r="O14" s="51">
        <v>0</v>
      </c>
      <c r="P14" s="51">
        <v>1</v>
      </c>
      <c r="Q14" s="51">
        <v>0</v>
      </c>
      <c r="R14" s="51">
        <v>0</v>
      </c>
      <c r="S14" s="51">
        <v>6</v>
      </c>
      <c r="T14" s="51">
        <v>1</v>
      </c>
      <c r="U14" s="51">
        <v>1</v>
      </c>
      <c r="V14" s="51">
        <v>1</v>
      </c>
      <c r="W14" s="51">
        <v>0</v>
      </c>
      <c r="X14" s="51">
        <v>1</v>
      </c>
      <c r="Y14" s="51">
        <v>0</v>
      </c>
      <c r="Z14" s="51">
        <v>3</v>
      </c>
      <c r="AA14" s="51">
        <v>0</v>
      </c>
      <c r="AB14" s="51">
        <v>0</v>
      </c>
      <c r="AC14" s="51">
        <v>1</v>
      </c>
      <c r="AD14" s="51">
        <v>0</v>
      </c>
      <c r="AE14" s="51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</row>
    <row r="15" spans="1:38" ht="12.75">
      <c r="A15" s="19" t="s">
        <v>16</v>
      </c>
      <c r="B15" s="51">
        <v>6</v>
      </c>
      <c r="C15" s="51">
        <v>6</v>
      </c>
      <c r="D15" s="51">
        <v>10</v>
      </c>
      <c r="E15" s="51">
        <v>7</v>
      </c>
      <c r="F15" s="51">
        <v>16</v>
      </c>
      <c r="G15" s="51">
        <v>12</v>
      </c>
      <c r="H15" s="51">
        <v>11</v>
      </c>
      <c r="I15" s="51">
        <v>10</v>
      </c>
      <c r="J15" s="51">
        <v>3</v>
      </c>
      <c r="K15" s="51">
        <v>11</v>
      </c>
      <c r="L15" s="51">
        <v>4</v>
      </c>
      <c r="M15" s="51">
        <v>11</v>
      </c>
      <c r="N15" s="51">
        <v>6</v>
      </c>
      <c r="O15" s="51">
        <v>7</v>
      </c>
      <c r="P15" s="51">
        <v>13</v>
      </c>
      <c r="Q15" s="51">
        <v>19</v>
      </c>
      <c r="R15" s="51">
        <v>15</v>
      </c>
      <c r="S15" s="51">
        <v>22</v>
      </c>
      <c r="T15" s="51">
        <v>23</v>
      </c>
      <c r="U15" s="51">
        <v>21</v>
      </c>
      <c r="V15" s="51">
        <v>15</v>
      </c>
      <c r="W15" s="51">
        <v>16</v>
      </c>
      <c r="X15" s="51">
        <v>18</v>
      </c>
      <c r="Y15" s="51">
        <v>21</v>
      </c>
      <c r="Z15" s="51">
        <v>16</v>
      </c>
      <c r="AA15" s="51">
        <v>22</v>
      </c>
      <c r="AB15" s="51">
        <v>18</v>
      </c>
      <c r="AC15" s="51">
        <v>12</v>
      </c>
      <c r="AD15" s="51">
        <v>19</v>
      </c>
      <c r="AE15" s="53">
        <v>20</v>
      </c>
      <c r="AF15" s="44">
        <v>20</v>
      </c>
      <c r="AG15" s="44">
        <v>20</v>
      </c>
      <c r="AH15" s="44">
        <v>20</v>
      </c>
      <c r="AI15" s="44">
        <v>18</v>
      </c>
      <c r="AJ15" s="44">
        <v>26</v>
      </c>
      <c r="AK15" s="44">
        <v>27</v>
      </c>
      <c r="AL15" s="44">
        <v>20</v>
      </c>
    </row>
    <row r="16" spans="1:38" s="3" customFormat="1" ht="13.5" thickBot="1">
      <c r="A16" s="20" t="s">
        <v>6</v>
      </c>
      <c r="B16" s="50">
        <f>SUM(B6:B15)</f>
        <v>15</v>
      </c>
      <c r="C16" s="50">
        <f aca="true" t="shared" si="0" ref="C16:AL16">SUM(C6:C15)</f>
        <v>28</v>
      </c>
      <c r="D16" s="50">
        <f t="shared" si="0"/>
        <v>26</v>
      </c>
      <c r="E16" s="50">
        <f t="shared" si="0"/>
        <v>24</v>
      </c>
      <c r="F16" s="50">
        <f t="shared" si="0"/>
        <v>26</v>
      </c>
      <c r="G16" s="50">
        <f t="shared" si="0"/>
        <v>22</v>
      </c>
      <c r="H16" s="50">
        <f t="shared" si="0"/>
        <v>28</v>
      </c>
      <c r="I16" s="50">
        <f t="shared" si="0"/>
        <v>27</v>
      </c>
      <c r="J16" s="50">
        <f t="shared" si="0"/>
        <v>15</v>
      </c>
      <c r="K16" s="50">
        <f t="shared" si="0"/>
        <v>44</v>
      </c>
      <c r="L16" s="50">
        <f t="shared" si="0"/>
        <v>12</v>
      </c>
      <c r="M16" s="50">
        <f t="shared" si="0"/>
        <v>28</v>
      </c>
      <c r="N16" s="50">
        <f t="shared" si="0"/>
        <v>23</v>
      </c>
      <c r="O16" s="50">
        <f t="shared" si="0"/>
        <v>32</v>
      </c>
      <c r="P16" s="50">
        <f t="shared" si="0"/>
        <v>36</v>
      </c>
      <c r="Q16" s="50">
        <f t="shared" si="0"/>
        <v>40</v>
      </c>
      <c r="R16" s="50">
        <f t="shared" si="0"/>
        <v>40</v>
      </c>
      <c r="S16" s="50">
        <f t="shared" si="0"/>
        <v>40</v>
      </c>
      <c r="T16" s="50">
        <f t="shared" si="0"/>
        <v>52</v>
      </c>
      <c r="U16" s="50">
        <f t="shared" si="0"/>
        <v>45</v>
      </c>
      <c r="V16" s="50">
        <f t="shared" si="0"/>
        <v>45</v>
      </c>
      <c r="W16" s="50">
        <f t="shared" si="0"/>
        <v>48</v>
      </c>
      <c r="X16" s="50">
        <f t="shared" si="0"/>
        <v>53</v>
      </c>
      <c r="Y16" s="50">
        <f t="shared" si="0"/>
        <v>38</v>
      </c>
      <c r="Z16" s="50">
        <f t="shared" si="0"/>
        <v>49</v>
      </c>
      <c r="AA16" s="50">
        <f t="shared" si="0"/>
        <v>44</v>
      </c>
      <c r="AB16" s="50">
        <f t="shared" si="0"/>
        <v>48</v>
      </c>
      <c r="AC16" s="50">
        <f t="shared" si="0"/>
        <v>35</v>
      </c>
      <c r="AD16" s="50">
        <f t="shared" si="0"/>
        <v>37</v>
      </c>
      <c r="AE16" s="50">
        <f t="shared" si="0"/>
        <v>40</v>
      </c>
      <c r="AF16" s="50">
        <f t="shared" si="0"/>
        <v>56</v>
      </c>
      <c r="AG16" s="50">
        <f t="shared" si="0"/>
        <v>50</v>
      </c>
      <c r="AH16" s="50">
        <f t="shared" si="0"/>
        <v>61</v>
      </c>
      <c r="AI16" s="50">
        <f t="shared" si="0"/>
        <v>52</v>
      </c>
      <c r="AJ16" s="50">
        <f t="shared" si="0"/>
        <v>62</v>
      </c>
      <c r="AK16" s="50">
        <f t="shared" si="0"/>
        <v>48</v>
      </c>
      <c r="AL16" s="50">
        <f t="shared" si="0"/>
        <v>44</v>
      </c>
    </row>
    <row r="17" spans="2:36" ht="12.7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="3" customFormat="1" ht="12.75"/>
    <row r="22" ht="12.75">
      <c r="B22" s="4" t="s">
        <v>92</v>
      </c>
    </row>
    <row r="23" ht="14.25" customHeight="1">
      <c r="B23" s="4" t="s">
        <v>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zrscms</dc:creator>
  <cp:keywords/>
  <dc:description/>
  <cp:lastModifiedBy>Gillabert Gaël</cp:lastModifiedBy>
  <cp:lastPrinted>2012-09-25T05:15:24Z</cp:lastPrinted>
  <dcterms:created xsi:type="dcterms:W3CDTF">2010-09-22T14:36:43Z</dcterms:created>
  <dcterms:modified xsi:type="dcterms:W3CDTF">2022-04-29T13:05:20Z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