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IREV\06 PRE\HYDROBIOLOGIE\RIVIERES\BIOLOGIE RIVIERES\IBR_Indice Biologique Rapide\"/>
    </mc:Choice>
  </mc:AlternateContent>
  <xr:revisionPtr revIDLastSave="0" documentId="13_ncr:1_{2C11788D-76B2-4262-BC2B-12E96DF2AC44}" xr6:coauthVersionLast="47" xr6:coauthVersionMax="47" xr10:uidLastSave="{00000000-0000-0000-0000-000000000000}"/>
  <bookViews>
    <workbookView xWindow="28680" yWindow="-120" windowWidth="29040" windowHeight="15840" xr2:uid="{1E3CF791-6A5B-431B-91B3-46949CD93975}"/>
  </bookViews>
  <sheets>
    <sheet name="AspGen_EHS" sheetId="3" r:id="rId1"/>
    <sheet name="ProtocoleMZB-recto" sheetId="1" r:id="rId2"/>
    <sheet name="ProtocoleMZB-verso" sheetId="4" r:id="rId3"/>
  </sheets>
  <definedNames>
    <definedName name="_xlnm.Print_Area" localSheetId="1">'ProtocoleMZB-recto'!$A$1:$AD$99</definedName>
    <definedName name="_xlnm.Print_Area" localSheetId="2">'ProtocoleMZB-verso'!$A$1:$J$42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2" i="1" l="1"/>
  <c r="C62" i="1"/>
  <c r="AC59" i="1"/>
  <c r="AH21" i="1"/>
  <c r="AG21" i="1"/>
  <c r="AF21" i="1"/>
  <c r="AE21" i="1"/>
  <c r="AE9" i="1"/>
  <c r="G96" i="1" l="1"/>
  <c r="G95" i="1"/>
  <c r="AH10" i="1"/>
  <c r="AH11" i="1"/>
  <c r="AH12" i="1"/>
  <c r="AH13" i="1"/>
  <c r="AH14" i="1"/>
  <c r="AH15" i="1"/>
  <c r="AH16" i="1"/>
  <c r="AH17" i="1"/>
  <c r="AH18" i="1"/>
  <c r="AH19" i="1"/>
  <c r="AH20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G10" i="1"/>
  <c r="AG11" i="1"/>
  <c r="AG12" i="1"/>
  <c r="AG13" i="1"/>
  <c r="AG14" i="1"/>
  <c r="AG15" i="1"/>
  <c r="AG16" i="1"/>
  <c r="AG17" i="1"/>
  <c r="AG18" i="1"/>
  <c r="AG19" i="1"/>
  <c r="AG20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9" i="1"/>
  <c r="AF10" i="1"/>
  <c r="AF11" i="1"/>
  <c r="AF12" i="1"/>
  <c r="AF13" i="1"/>
  <c r="AF14" i="1"/>
  <c r="AF15" i="1"/>
  <c r="AF16" i="1"/>
  <c r="AF17" i="1"/>
  <c r="AF18" i="1"/>
  <c r="AF19" i="1"/>
  <c r="AF20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" i="1"/>
  <c r="AE10" i="1"/>
  <c r="AE11" i="1"/>
  <c r="AE12" i="1"/>
  <c r="AE13" i="1"/>
  <c r="AE14" i="1"/>
  <c r="AE15" i="1"/>
  <c r="AE16" i="1"/>
  <c r="AE17" i="1"/>
  <c r="AE18" i="1"/>
  <c r="AE19" i="1"/>
  <c r="AE20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C92" i="1"/>
  <c r="AC90" i="1"/>
  <c r="AD92" i="1"/>
  <c r="AD91" i="1"/>
  <c r="AC91" i="1"/>
  <c r="AC87" i="1"/>
  <c r="AC86" i="1"/>
  <c r="AB93" i="1" s="1"/>
  <c r="AC9" i="1"/>
  <c r="S9" i="1"/>
  <c r="M84" i="1"/>
  <c r="C84" i="1"/>
  <c r="C48" i="1"/>
  <c r="M48" i="1"/>
  <c r="D95" i="1" l="1"/>
  <c r="D96" i="1"/>
  <c r="T93" i="1"/>
  <c r="AC89" i="1"/>
  <c r="AC88" i="1"/>
  <c r="AA96" i="1" l="1"/>
  <c r="C66" i="1" l="1"/>
  <c r="C65" i="1"/>
  <c r="C63" i="1"/>
  <c r="C61" i="1"/>
  <c r="C60" i="1"/>
  <c r="C59" i="1"/>
  <c r="C58" i="1"/>
  <c r="AC66" i="1"/>
  <c r="S66" i="1"/>
  <c r="S59" i="1"/>
  <c r="AC58" i="1"/>
  <c r="AC56" i="1"/>
  <c r="AC55" i="1"/>
  <c r="AC53" i="1"/>
  <c r="AC52" i="1"/>
  <c r="AC50" i="1"/>
  <c r="AC49" i="1"/>
  <c r="AC48" i="1"/>
  <c r="AC47" i="1"/>
  <c r="AC46" i="1"/>
  <c r="AC44" i="1"/>
  <c r="AC43" i="1"/>
  <c r="AC41" i="1"/>
  <c r="AC40" i="1"/>
  <c r="S58" i="1"/>
  <c r="S56" i="1"/>
  <c r="S55" i="1"/>
  <c r="S48" i="1"/>
  <c r="S49" i="1"/>
  <c r="S50" i="1"/>
  <c r="S52" i="1"/>
  <c r="S53" i="1"/>
  <c r="S47" i="1"/>
  <c r="S46" i="1"/>
  <c r="S44" i="1"/>
  <c r="S43" i="1"/>
  <c r="S40" i="1"/>
  <c r="S41" i="1"/>
  <c r="AC25" i="1"/>
  <c r="S25" i="1"/>
  <c r="M66" i="1"/>
  <c r="M65" i="1"/>
  <c r="C90" i="1"/>
  <c r="C89" i="1"/>
  <c r="C88" i="1"/>
  <c r="C87" i="1"/>
  <c r="C86" i="1"/>
  <c r="C85" i="1"/>
  <c r="M90" i="1"/>
  <c r="M89" i="1"/>
  <c r="M88" i="1"/>
  <c r="M87" i="1"/>
  <c r="M86" i="1"/>
  <c r="M85" i="1"/>
  <c r="M63" i="1"/>
  <c r="M61" i="1"/>
  <c r="M60" i="1"/>
  <c r="M59" i="1"/>
  <c r="M58" i="1"/>
  <c r="M51" i="1"/>
  <c r="C51" i="1"/>
  <c r="M23" i="1"/>
  <c r="C23" i="1"/>
  <c r="AH9" i="1" l="1"/>
  <c r="K96" i="1"/>
  <c r="K95" i="1" l="1"/>
  <c r="M24" i="1"/>
  <c r="M17" i="1"/>
  <c r="C24" i="1"/>
  <c r="N95" i="1" s="1"/>
  <c r="C17" i="1"/>
  <c r="N96" i="1" l="1"/>
  <c r="R96" i="1" s="1"/>
  <c r="R95" i="1"/>
  <c r="AA95" i="1" l="1"/>
  <c r="AA97" i="1" s="1"/>
  <c r="Y98" i="1" s="1"/>
</calcChain>
</file>

<file path=xl/sharedStrings.xml><?xml version="1.0" encoding="utf-8"?>
<sst xmlns="http://schemas.openxmlformats.org/spreadsheetml/2006/main" count="296" uniqueCount="263">
  <si>
    <t>GI</t>
  </si>
  <si>
    <t>station aval</t>
  </si>
  <si>
    <t>station amont</t>
  </si>
  <si>
    <t>1av</t>
  </si>
  <si>
    <t>2av</t>
  </si>
  <si>
    <t>3av</t>
  </si>
  <si>
    <t>4av</t>
  </si>
  <si>
    <t>1am</t>
  </si>
  <si>
    <t>2am</t>
  </si>
  <si>
    <t>3am</t>
  </si>
  <si>
    <t>4am</t>
  </si>
  <si>
    <t>Plecoptera</t>
  </si>
  <si>
    <t>PORIFERA</t>
  </si>
  <si>
    <t>Capniidae</t>
  </si>
  <si>
    <t>CNIDARIA</t>
  </si>
  <si>
    <t>Chloroperlidae</t>
  </si>
  <si>
    <t>BRYOZOA</t>
  </si>
  <si>
    <t>Leuctridae</t>
  </si>
  <si>
    <t>PLATYHELMINTHES</t>
  </si>
  <si>
    <t>Nemouridae</t>
  </si>
  <si>
    <t>Perlidae</t>
  </si>
  <si>
    <t>"NEMATHELMINTHES"</t>
  </si>
  <si>
    <t>Perlodidae</t>
  </si>
  <si>
    <t>Taeniopterygidae</t>
  </si>
  <si>
    <t>Erpobdellidae</t>
  </si>
  <si>
    <t>Heteroptera</t>
  </si>
  <si>
    <t>Glossiphoniidae</t>
  </si>
  <si>
    <t>Notonectidae</t>
  </si>
  <si>
    <t>Hirudidae (Tachet)</t>
  </si>
  <si>
    <t>Pleidae</t>
  </si>
  <si>
    <t>Piscicolidae</t>
  </si>
  <si>
    <t>Veliidae</t>
  </si>
  <si>
    <t>Oligochaeta</t>
  </si>
  <si>
    <t>Coleoptera</t>
  </si>
  <si>
    <t>MOLLUSCA</t>
  </si>
  <si>
    <t>Dytiscidae</t>
  </si>
  <si>
    <t>Gastropoda</t>
  </si>
  <si>
    <t>Elmidae</t>
  </si>
  <si>
    <t>Acroloxidae</t>
  </si>
  <si>
    <t>Gyrinidae</t>
  </si>
  <si>
    <t>Ancylidae (Tachet)</t>
  </si>
  <si>
    <t>Haliplidae</t>
  </si>
  <si>
    <t>Bithyniidae</t>
  </si>
  <si>
    <t>Hydraenidae</t>
  </si>
  <si>
    <t>Ferrissiidae (Tachet)</t>
  </si>
  <si>
    <t>Scirtidae</t>
  </si>
  <si>
    <t>Hydrobiidae</t>
  </si>
  <si>
    <t>Lymnaeidae</t>
  </si>
  <si>
    <t>Neritidae</t>
  </si>
  <si>
    <t>Physidae</t>
  </si>
  <si>
    <t>Trichoptera</t>
  </si>
  <si>
    <t>Planorbidae</t>
  </si>
  <si>
    <t>Ecnomidae</t>
  </si>
  <si>
    <t>Valvatidae</t>
  </si>
  <si>
    <t>Glossosomatidae</t>
  </si>
  <si>
    <t>Viviparidae</t>
  </si>
  <si>
    <t>Goeridae</t>
  </si>
  <si>
    <t>Bivalvia</t>
  </si>
  <si>
    <t>Helicopsychidae</t>
  </si>
  <si>
    <t>Sphaeriidae</t>
  </si>
  <si>
    <t>Hydropsychidae</t>
  </si>
  <si>
    <t>Hydroptilidae</t>
  </si>
  <si>
    <t>Leptoceridae</t>
  </si>
  <si>
    <t>ARTHROPODA</t>
  </si>
  <si>
    <t>Limnephilidae</t>
  </si>
  <si>
    <t>Hydracarina</t>
  </si>
  <si>
    <t>Odontoceridae</t>
  </si>
  <si>
    <t>Malacostraca (Crustacea)</t>
  </si>
  <si>
    <t>Philopotamidae</t>
  </si>
  <si>
    <t>Branchiopoda</t>
  </si>
  <si>
    <t>Polycentropodidae</t>
  </si>
  <si>
    <t>Amphipoda</t>
  </si>
  <si>
    <t>Psychomyiidae</t>
  </si>
  <si>
    <t>Gammaridae</t>
  </si>
  <si>
    <t>Rhyacophilidae</t>
  </si>
  <si>
    <t>Niphargidae</t>
  </si>
  <si>
    <t>Sericostomatidae</t>
  </si>
  <si>
    <t>Isopoda</t>
  </si>
  <si>
    <t>Asellidae</t>
  </si>
  <si>
    <t>Janiridae</t>
  </si>
  <si>
    <t>Decapoda</t>
  </si>
  <si>
    <t>Diptera</t>
  </si>
  <si>
    <t>Astacidae</t>
  </si>
  <si>
    <t>Athericidae</t>
  </si>
  <si>
    <t>Cambaridae</t>
  </si>
  <si>
    <t>Blephariceridae</t>
  </si>
  <si>
    <t>Ephemeroptera</t>
  </si>
  <si>
    <t>Ceratopogonidae</t>
  </si>
  <si>
    <t>Ameletidae</t>
  </si>
  <si>
    <t>Chironomidae</t>
  </si>
  <si>
    <t>Baetidae</t>
  </si>
  <si>
    <t>Culicidae</t>
  </si>
  <si>
    <t>Caenidae</t>
  </si>
  <si>
    <t>Dixidae</t>
  </si>
  <si>
    <t>Ephemerellidae</t>
  </si>
  <si>
    <t>Dolichopodidae</t>
  </si>
  <si>
    <t>Ephemeridae</t>
  </si>
  <si>
    <t>Empididae</t>
  </si>
  <si>
    <t>Heptageniidae</t>
  </si>
  <si>
    <t>Leptophlebiidae</t>
  </si>
  <si>
    <t>Psychodidae</t>
  </si>
  <si>
    <t>Ptychopteridae</t>
  </si>
  <si>
    <t>Rhagionidae</t>
  </si>
  <si>
    <t>Odonata</t>
  </si>
  <si>
    <t>Simuliidae</t>
  </si>
  <si>
    <t>Calopterygidae</t>
  </si>
  <si>
    <t>Stratiomyidae</t>
  </si>
  <si>
    <t>Coenagrionidae</t>
  </si>
  <si>
    <t>Syrphidae</t>
  </si>
  <si>
    <t>Cordulegasteridae</t>
  </si>
  <si>
    <t>Tabanidae</t>
  </si>
  <si>
    <t>Gomphidae</t>
  </si>
  <si>
    <t>Tipulidae</t>
  </si>
  <si>
    <t>Lestidae</t>
  </si>
  <si>
    <t>Megaloptera</t>
  </si>
  <si>
    <t>Indicateurs auxiliaires</t>
  </si>
  <si>
    <t>classe aval</t>
  </si>
  <si>
    <t>classe amont</t>
  </si>
  <si>
    <t>Sialidae</t>
  </si>
  <si>
    <t>Chironomidae rouge</t>
  </si>
  <si>
    <t>Tubificidae</t>
  </si>
  <si>
    <t>VT: 1-3=1, 4-6=2, 7-9=3, 10-12=4, 13-16=5, 17-20=6, 21-24=7, 25-28=8, 29-32=9, 33-36=10, 37-40=11, 41-44=12, 45-49=13, ≥50=14</t>
  </si>
  <si>
    <t>IBR Macroinvertébrés</t>
  </si>
  <si>
    <t>Cours d'eau</t>
  </si>
  <si>
    <t>Rejet</t>
  </si>
  <si>
    <t>Collaborateur</t>
  </si>
  <si>
    <t>Données générales</t>
  </si>
  <si>
    <t>T(°C)</t>
  </si>
  <si>
    <t>pH</t>
  </si>
  <si>
    <t>Remarques</t>
  </si>
  <si>
    <t>N° station</t>
  </si>
  <si>
    <t>Aspect général</t>
  </si>
  <si>
    <t>Boue</t>
  </si>
  <si>
    <t>Turbidité</t>
  </si>
  <si>
    <t xml:space="preserve">Coloration </t>
  </si>
  <si>
    <t>Mousse</t>
  </si>
  <si>
    <t>Odeur</t>
  </si>
  <si>
    <t>Sulfure de fer</t>
  </si>
  <si>
    <t>Colmatage</t>
  </si>
  <si>
    <t>Organismes hétérotrophes</t>
  </si>
  <si>
    <t>Macrophytes</t>
  </si>
  <si>
    <t>Macroinvertébrés grille d'échantillonnage</t>
  </si>
  <si>
    <t xml:space="preserve">Substrats              </t>
  </si>
  <si>
    <t xml:space="preserve">Granulats grossiers 25 mm &gt; Ø &gt; 2,5 mm </t>
  </si>
  <si>
    <t xml:space="preserve">Sables et limons Ø &lt; 2,5 mm </t>
  </si>
  <si>
    <t>AVAL</t>
  </si>
  <si>
    <t>AMONT</t>
  </si>
  <si>
    <t xml:space="preserve">Bryophytes </t>
  </si>
  <si>
    <t>Blocs mobiles &gt;250 mm</t>
  </si>
  <si>
    <t>Spermaphytes immergées(hydrophytes)</t>
  </si>
  <si>
    <t xml:space="preserve">Eléments organiques grossiers (litières, bois, racines) </t>
  </si>
  <si>
    <t xml:space="preserve">Sédiments minéraux de grande taille (pierres, galets) 250 mm &gt; Ø &gt; 25 mm </t>
  </si>
  <si>
    <t>Spermaphytes émergents de strate basse (hélophytes)</t>
  </si>
  <si>
    <t>Sédiments fins +/- organiques  "vases" Ø &lt; 0.1 mm gouille marginale</t>
  </si>
  <si>
    <t xml:space="preserve">Algues ou à défaut marnes et argiles </t>
  </si>
  <si>
    <r>
      <rPr>
        <b/>
        <sz val="9"/>
        <color theme="1"/>
        <rFont val="Arial"/>
        <family val="2"/>
      </rPr>
      <t xml:space="preserve">Recouvrement </t>
    </r>
    <r>
      <rPr>
        <sz val="9"/>
        <color theme="1"/>
        <rFont val="Arial"/>
        <family val="2"/>
      </rPr>
      <t xml:space="preserve">: </t>
    </r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= faible (1-5%) / </t>
    </r>
    <r>
      <rPr>
        <b/>
        <sz val="9"/>
        <color theme="1"/>
        <rFont val="Arial"/>
        <family val="2"/>
      </rPr>
      <t>2 =</t>
    </r>
    <r>
      <rPr>
        <sz val="9"/>
        <color theme="1"/>
        <rFont val="Arial"/>
        <family val="2"/>
      </rPr>
      <t xml:space="preserve"> peu abondant (6-10%) / </t>
    </r>
    <r>
      <rPr>
        <b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= abondant (11-50%) / </t>
    </r>
    <r>
      <rPr>
        <b/>
        <sz val="9"/>
        <color theme="1"/>
        <rFont val="Arial"/>
        <family val="2"/>
      </rPr>
      <t>4</t>
    </r>
    <r>
      <rPr>
        <sz val="9"/>
        <color theme="1"/>
        <rFont val="Arial"/>
        <family val="2"/>
      </rPr>
      <t xml:space="preserve"> = très abondant (&gt;50%)</t>
    </r>
  </si>
  <si>
    <t xml:space="preserve">Surfaces naturelles et artificielles (roches, dalles, sols, parois), blocs scellés </t>
  </si>
  <si>
    <t>AMONT rejet</t>
  </si>
  <si>
    <t>AVAL rejet</t>
  </si>
  <si>
    <t xml:space="preserve">Algues  </t>
  </si>
  <si>
    <t>Bryophytes</t>
  </si>
  <si>
    <t>Origine</t>
  </si>
  <si>
    <t>Déchets solides (E.U.)</t>
  </si>
  <si>
    <t>AMONT Rejet</t>
  </si>
  <si>
    <t>Coord. X/Y</t>
  </si>
  <si>
    <t>AVAL Rejet</t>
  </si>
  <si>
    <t xml:space="preserve">AVAL </t>
  </si>
  <si>
    <t>Conductivité (µS/cm)</t>
  </si>
  <si>
    <r>
      <t>O</t>
    </r>
    <r>
      <rPr>
        <b/>
        <vertAlign val="subscript"/>
        <sz val="9"/>
        <color theme="1"/>
        <rFont val="Arial"/>
        <family val="2"/>
      </rPr>
      <t>2</t>
    </r>
  </si>
  <si>
    <t xml:space="preserve">Commune </t>
  </si>
  <si>
    <t xml:space="preserve">Cours d'eau </t>
  </si>
  <si>
    <t xml:space="preserve">Rejet </t>
  </si>
  <si>
    <t xml:space="preserve">Date </t>
  </si>
  <si>
    <t xml:space="preserve">Météo du jour </t>
  </si>
  <si>
    <t>Météo des jours précédents</t>
  </si>
  <si>
    <r>
      <rPr>
        <b/>
        <sz val="9"/>
        <color theme="1"/>
        <rFont val="Arial"/>
        <family val="2"/>
      </rPr>
      <t>Dégré d'habitabilité</t>
    </r>
    <r>
      <rPr>
        <sz val="9"/>
        <color theme="1"/>
        <rFont val="Arial"/>
        <family val="2"/>
      </rPr>
      <t xml:space="preserve"> : 10 (optimal) à 0 (minimal)</t>
    </r>
  </si>
  <si>
    <t xml:space="preserve">4 habitats identiques doivent être échantillonnés en aval et en amont (choix des mêmes couples substrat/vitesse) </t>
  </si>
  <si>
    <r>
      <t xml:space="preserve">Paramètres environnementaux </t>
    </r>
    <r>
      <rPr>
        <sz val="9"/>
        <color theme="1"/>
        <rFont val="Arial"/>
        <family val="2"/>
      </rPr>
      <t>(facultatif)</t>
    </r>
  </si>
  <si>
    <t>Recouvrement des habitats (%)</t>
  </si>
  <si>
    <t>N° du prélèvement</t>
  </si>
  <si>
    <t>Détermination du groupe faunistique indicateur (GI)</t>
  </si>
  <si>
    <t>Détermination des classes de variété taxonomique (VT)</t>
  </si>
  <si>
    <t>Classe d'atteinte</t>
  </si>
  <si>
    <t xml:space="preserve"> - 1 Pt:</t>
  </si>
  <si>
    <t xml:space="preserve">Collaborateur : </t>
  </si>
  <si>
    <t xml:space="preserve">Date : </t>
  </si>
  <si>
    <t>Dendrocoelidae</t>
  </si>
  <si>
    <t>Dugesiidae</t>
  </si>
  <si>
    <t>Planariidae</t>
  </si>
  <si>
    <t>Unionidae</t>
  </si>
  <si>
    <t>Oligoneuriidae</t>
  </si>
  <si>
    <t>Polymitarcyidae</t>
  </si>
  <si>
    <t>Potamanthidae</t>
  </si>
  <si>
    <t>Siphlonuridae</t>
  </si>
  <si>
    <t>Aeshnidae</t>
  </si>
  <si>
    <t>Libellulidae</t>
  </si>
  <si>
    <t>Platycnemididae</t>
  </si>
  <si>
    <t>Corduliidae</t>
  </si>
  <si>
    <t>Aphelocheiridae</t>
  </si>
  <si>
    <t>Corixidae</t>
  </si>
  <si>
    <t>Gerridae</t>
  </si>
  <si>
    <t>Hebridae</t>
  </si>
  <si>
    <t>Hydrometridae</t>
  </si>
  <si>
    <t>Mesoveliidae</t>
  </si>
  <si>
    <t>Naucoridae</t>
  </si>
  <si>
    <t>Nepidae</t>
  </si>
  <si>
    <t>Neuroptera</t>
  </si>
  <si>
    <t>Osmylidae</t>
  </si>
  <si>
    <t>Sisyridae</t>
  </si>
  <si>
    <t>Curculionidae</t>
  </si>
  <si>
    <t>Chrysomelidae</t>
  </si>
  <si>
    <t>Dryopidae</t>
  </si>
  <si>
    <t>Helophoridae (Tachet)</t>
  </si>
  <si>
    <t>Hydrochidae (Tachet)</t>
  </si>
  <si>
    <t>Hydrophilidae</t>
  </si>
  <si>
    <t>Hydroscaphidae</t>
  </si>
  <si>
    <t>Hygrobiidae</t>
  </si>
  <si>
    <t>Noteridae</t>
  </si>
  <si>
    <t>Psephenidae</t>
  </si>
  <si>
    <t>Spercheidae (Tachet)</t>
  </si>
  <si>
    <t>Apataniidae</t>
  </si>
  <si>
    <t>Beraeidae</t>
  </si>
  <si>
    <t>Brachycentridae</t>
  </si>
  <si>
    <t>Lepidostomatidae</t>
  </si>
  <si>
    <t>Molannidae</t>
  </si>
  <si>
    <t>Phryganeidae</t>
  </si>
  <si>
    <t>Ptilocolepidae</t>
  </si>
  <si>
    <t>Anthomyiidae/Muscidae</t>
  </si>
  <si>
    <t>Chaoboridae</t>
  </si>
  <si>
    <t>Cylindrotomidae</t>
  </si>
  <si>
    <t>Ephydridae</t>
  </si>
  <si>
    <t>Limoniidae/Pediciidae</t>
  </si>
  <si>
    <t>Scathophagidae</t>
  </si>
  <si>
    <t>Sciomyzidae</t>
  </si>
  <si>
    <t>Thaumaleidae</t>
  </si>
  <si>
    <t>Hirudinea</t>
  </si>
  <si>
    <t>Type</t>
  </si>
  <si>
    <t>Corbiculidae</t>
  </si>
  <si>
    <t>Dreissenidae</t>
  </si>
  <si>
    <t>Corophiidae</t>
  </si>
  <si>
    <t>somme</t>
  </si>
  <si>
    <t>Degré atteinte</t>
  </si>
  <si>
    <t xml:space="preserve">Station amont  </t>
  </si>
  <si>
    <t xml:space="preserve">Station aval   </t>
  </si>
  <si>
    <t>Nbr taxa :</t>
  </si>
  <si>
    <t>Abond. :</t>
  </si>
  <si>
    <t>Variété tax. :</t>
  </si>
  <si>
    <t>GI :</t>
  </si>
  <si>
    <t xml:space="preserve"> + 1 Pt:</t>
  </si>
  <si>
    <t>1=0-3 Ind., 2= 4-10 Ind., 3= 11-100 Ind., 4= 101-1000 Ind., 5&gt;1000 Ind.</t>
  </si>
  <si>
    <t>Autre taxon polluorésistant</t>
  </si>
  <si>
    <t>Autre taxon polluosensible</t>
  </si>
  <si>
    <r>
      <rPr>
        <b/>
        <u/>
        <sz val="10"/>
        <color theme="1"/>
        <rFont val="Arial"/>
        <family val="2"/>
      </rPr>
      <t>Remarques</t>
    </r>
    <r>
      <rPr>
        <b/>
        <sz val="10"/>
        <color theme="1"/>
        <rFont val="Arial"/>
        <family val="2"/>
      </rPr>
      <t xml:space="preserve"> :</t>
    </r>
    <r>
      <rPr>
        <b/>
        <i/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préciser la famille des taxons polluosensibles/résistants et/ou renseigner un grand nombre d'individus morts</t>
    </r>
  </si>
  <si>
    <t xml:space="preserve">Atteinte : </t>
  </si>
  <si>
    <t xml:space="preserve">Différence note IBR 
aval-amont :  </t>
  </si>
  <si>
    <t>Note IBR amont :</t>
  </si>
  <si>
    <t>Note IBR aval :</t>
  </si>
  <si>
    <r>
      <t xml:space="preserve">Origine : </t>
    </r>
    <r>
      <rPr>
        <sz val="9"/>
        <color theme="1"/>
        <rFont val="Arial"/>
        <family val="2"/>
      </rPr>
      <t xml:space="preserve">N=naturelle, A= artificielle, I= inconnue </t>
    </r>
    <r>
      <rPr>
        <b/>
        <sz val="9"/>
        <color theme="1"/>
        <rFont val="Arial"/>
        <family val="2"/>
      </rPr>
      <t xml:space="preserve">
Degré des atteintes : </t>
    </r>
    <r>
      <rPr>
        <sz val="9"/>
        <color theme="1"/>
        <rFont val="Arial"/>
        <family val="2"/>
      </rPr>
      <t>1= aucune, 2= faible/moyenne, 3= importante, 4= pas d'information</t>
    </r>
    <r>
      <rPr>
        <b/>
        <sz val="9"/>
        <color theme="1"/>
        <rFont val="Arial"/>
        <family val="2"/>
      </rPr>
      <t xml:space="preserve">
Type : </t>
    </r>
    <r>
      <rPr>
        <sz val="9"/>
        <color theme="1"/>
        <rFont val="Arial"/>
        <family val="2"/>
      </rPr>
      <t>Forte chute de feuilles / Lessivage/ruissellement / Déversement / Purin / Chantier (lait de ciment, forage) / Acique humique, tanins / Produits détergents / Hydrocarbures / Produits chimiques / Fonte / Purge hydroélec. / Altération de débit / Altération de charriage / Eaux usées parasites</t>
    </r>
    <r>
      <rPr>
        <b/>
        <sz val="9"/>
        <color theme="1"/>
        <rFont val="Arial"/>
        <family val="2"/>
      </rPr>
      <t xml:space="preserve">
</t>
    </r>
  </si>
  <si>
    <t>Altitude</t>
  </si>
  <si>
    <t>Nuisances (perturbations mécaniques, hydrauliques, urbanisation, agriculture)</t>
  </si>
  <si>
    <t>Version : EHS-27.06.2022</t>
  </si>
  <si>
    <t>Correctif  f</t>
  </si>
  <si>
    <t xml:space="preserve">Report correctif  f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</si>
</sst>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b/>
      <vertAlign val="subscript"/>
      <sz val="9"/>
      <color theme="1"/>
      <name val="Arial"/>
      <family val="2"/>
    </font>
    <font>
      <b/>
      <sz val="9"/>
      <name val="Arial"/>
      <family val="2"/>
    </font>
    <font>
      <b/>
      <sz val="9"/>
      <color theme="8" tint="-0.249977111117893"/>
      <name val="Arial"/>
      <family val="2"/>
    </font>
    <font>
      <sz val="9"/>
      <color theme="0"/>
      <name val="Arial"/>
      <family val="2"/>
    </font>
    <font>
      <b/>
      <sz val="9"/>
      <color theme="4" tint="-0.249977111117893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b/>
      <sz val="9"/>
      <color theme="5"/>
      <name val="Arial"/>
      <family val="2"/>
    </font>
    <font>
      <sz val="6"/>
      <color theme="1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6"/>
      <color theme="0"/>
      <name val="Arial"/>
      <family val="2"/>
    </font>
    <font>
      <b/>
      <sz val="7"/>
      <color theme="0"/>
      <name val="Arial"/>
      <family val="2"/>
    </font>
    <font>
      <sz val="8"/>
      <name val="Arial"/>
      <family val="2"/>
    </font>
    <font>
      <sz val="7"/>
      <color theme="0"/>
      <name val="Arial"/>
      <family val="2"/>
    </font>
    <font>
      <sz val="7"/>
      <color theme="0" tint="-4.9989318521683403E-2"/>
      <name val="Arial"/>
      <family val="2"/>
    </font>
    <font>
      <sz val="6"/>
      <color theme="0" tint="-4.9989318521683403E-2"/>
      <name val="Arial"/>
      <family val="2"/>
    </font>
    <font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i/>
      <sz val="8"/>
      <color theme="1"/>
      <name val="Arial"/>
      <family val="2"/>
    </font>
    <font>
      <b/>
      <u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4">
    <xf numFmtId="0" fontId="0" fillId="0" borderId="0" xfId="0"/>
    <xf numFmtId="0" fontId="7" fillId="0" borderId="7" xfId="0" applyFont="1" applyBorder="1" applyAlignment="1" applyProtection="1">
      <alignment wrapText="1"/>
      <protection hidden="1"/>
    </xf>
    <xf numFmtId="0" fontId="7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0" xfId="0" applyFont="1" applyFill="1" applyBorder="1" applyProtection="1"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11" fillId="0" borderId="0" xfId="0" applyFont="1"/>
    <xf numFmtId="0" fontId="7" fillId="0" borderId="0" xfId="0" applyFont="1"/>
    <xf numFmtId="0" fontId="8" fillId="2" borderId="12" xfId="0" applyFont="1" applyFill="1" applyBorder="1" applyProtection="1">
      <protection hidden="1"/>
    </xf>
    <xf numFmtId="0" fontId="7" fillId="2" borderId="13" xfId="0" applyFont="1" applyFill="1" applyBorder="1" applyProtection="1">
      <protection hidden="1"/>
    </xf>
    <xf numFmtId="0" fontId="7" fillId="2" borderId="41" xfId="0" applyFont="1" applyFill="1" applyBorder="1" applyProtection="1">
      <protection hidden="1"/>
    </xf>
    <xf numFmtId="0" fontId="7" fillId="0" borderId="0" xfId="0" applyFont="1" applyBorder="1"/>
    <xf numFmtId="0" fontId="15" fillId="0" borderId="0" xfId="0" applyFont="1" applyAlignment="1" applyProtection="1">
      <alignment horizontal="left" vertical="center"/>
      <protection hidden="1"/>
    </xf>
    <xf numFmtId="0" fontId="9" fillId="0" borderId="0" xfId="1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13" xfId="0" applyFont="1" applyFill="1" applyBorder="1" applyAlignment="1" applyProtection="1">
      <alignment horizontal="left" vertical="center"/>
      <protection hidden="1"/>
    </xf>
    <xf numFmtId="0" fontId="18" fillId="6" borderId="12" xfId="0" applyFont="1" applyFill="1" applyBorder="1" applyAlignment="1" applyProtection="1">
      <alignment horizontal="left" vertical="center"/>
      <protection hidden="1"/>
    </xf>
    <xf numFmtId="0" fontId="18" fillId="10" borderId="12" xfId="0" applyFont="1" applyFill="1" applyBorder="1" applyAlignment="1" applyProtection="1">
      <alignment horizontal="left" vertical="center"/>
      <protection hidden="1"/>
    </xf>
    <xf numFmtId="0" fontId="18" fillId="10" borderId="13" xfId="0" applyFont="1" applyFill="1" applyBorder="1" applyAlignment="1" applyProtection="1">
      <alignment horizontal="left" vertical="center"/>
      <protection hidden="1"/>
    </xf>
    <xf numFmtId="0" fontId="18" fillId="10" borderId="0" xfId="0" applyFont="1" applyFill="1" applyAlignment="1" applyProtection="1">
      <alignment horizontal="left" vertical="center"/>
      <protection hidden="1"/>
    </xf>
    <xf numFmtId="0" fontId="7" fillId="0" borderId="24" xfId="0" applyFont="1" applyBorder="1" applyAlignment="1" applyProtection="1">
      <alignment vertical="top" wrapText="1"/>
      <protection hidden="1"/>
    </xf>
    <xf numFmtId="0" fontId="6" fillId="9" borderId="24" xfId="0" applyFont="1" applyFill="1" applyBorder="1" applyAlignment="1" applyProtection="1">
      <alignment vertical="top" wrapText="1"/>
      <protection hidden="1"/>
    </xf>
    <xf numFmtId="0" fontId="6" fillId="3" borderId="24" xfId="0" applyFont="1" applyFill="1" applyBorder="1" applyAlignment="1" applyProtection="1">
      <alignment vertical="top" wrapText="1"/>
      <protection hidden="1"/>
    </xf>
    <xf numFmtId="0" fontId="6" fillId="3" borderId="25" xfId="0" applyFont="1" applyFill="1" applyBorder="1" applyAlignment="1" applyProtection="1">
      <alignment vertical="top" wrapText="1"/>
      <protection hidden="1"/>
    </xf>
    <xf numFmtId="0" fontId="18" fillId="6" borderId="13" xfId="0" applyFont="1" applyFill="1" applyBorder="1" applyAlignment="1" applyProtection="1">
      <alignment horizontal="right" vertical="center"/>
      <protection hidden="1"/>
    </xf>
    <xf numFmtId="0" fontId="18" fillId="10" borderId="0" xfId="0" applyFont="1" applyFill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 hidden="1"/>
    </xf>
    <xf numFmtId="0" fontId="8" fillId="0" borderId="12" xfId="0" applyFont="1" applyBorder="1" applyProtection="1">
      <protection hidden="1"/>
    </xf>
    <xf numFmtId="49" fontId="8" fillId="0" borderId="13" xfId="0" applyNumberFormat="1" applyFont="1" applyBorder="1" applyAlignment="1" applyProtection="1">
      <alignment horizontal="left" vertical="center"/>
      <protection hidden="1"/>
    </xf>
    <xf numFmtId="49" fontId="8" fillId="0" borderId="13" xfId="0" applyNumberFormat="1" applyFont="1" applyBorder="1" applyAlignment="1" applyProtection="1">
      <alignment horizontal="right"/>
      <protection hidden="1"/>
    </xf>
    <xf numFmtId="0" fontId="8" fillId="5" borderId="0" xfId="0" applyFont="1" applyFill="1" applyBorder="1" applyAlignment="1" applyProtection="1">
      <alignment horizontal="left" vertical="top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15" fillId="0" borderId="0" xfId="0" applyFont="1" applyFill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1" fillId="4" borderId="0" xfId="0" applyFont="1" applyFill="1" applyBorder="1" applyAlignment="1" applyProtection="1">
      <alignment vertical="center"/>
      <protection hidden="1"/>
    </xf>
    <xf numFmtId="0" fontId="21" fillId="4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1" fillId="0" borderId="0" xfId="0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4" fontId="7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13" borderId="0" xfId="0" applyFont="1" applyFill="1" applyAlignment="1" applyProtection="1">
      <alignment horizontal="left"/>
      <protection hidden="1"/>
    </xf>
    <xf numFmtId="0" fontId="7" fillId="13" borderId="0" xfId="0" applyFont="1" applyFill="1" applyAlignment="1" applyProtection="1">
      <alignment horizontal="center" vertical="center"/>
      <protection hidden="1"/>
    </xf>
    <xf numFmtId="0" fontId="7" fillId="13" borderId="0" xfId="0" applyFont="1" applyFill="1" applyAlignment="1" applyProtection="1">
      <alignment horizontal="left" vertical="center"/>
      <protection hidden="1"/>
    </xf>
    <xf numFmtId="0" fontId="9" fillId="13" borderId="0" xfId="0" applyFont="1" applyFill="1" applyAlignment="1" applyProtection="1">
      <alignment horizontal="left" vertical="center"/>
      <protection hidden="1"/>
    </xf>
    <xf numFmtId="0" fontId="13" fillId="0" borderId="0" xfId="1" applyFont="1" applyAlignment="1" applyProtection="1">
      <alignment horizontal="left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1" fontId="20" fillId="0" borderId="0" xfId="0" applyNumberFormat="1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18" fillId="6" borderId="1" xfId="0" applyFont="1" applyFill="1" applyBorder="1" applyAlignment="1" applyProtection="1">
      <alignment horizontal="left" vertical="center"/>
      <protection hidden="1"/>
    </xf>
    <xf numFmtId="0" fontId="7" fillId="13" borderId="1" xfId="0" applyFont="1" applyFill="1" applyBorder="1" applyAlignment="1" applyProtection="1">
      <alignment horizontal="left" vertical="center"/>
      <protection hidden="1"/>
    </xf>
    <xf numFmtId="0" fontId="18" fillId="10" borderId="1" xfId="0" applyFont="1" applyFill="1" applyBorder="1" applyAlignment="1" applyProtection="1">
      <alignment horizontal="left" vertical="center"/>
      <protection hidden="1"/>
    </xf>
    <xf numFmtId="0" fontId="14" fillId="0" borderId="0" xfId="1" applyFont="1" applyAlignment="1" applyProtection="1">
      <alignment horizontal="left" vertical="center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9" fillId="0" borderId="0" xfId="1" applyFont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1" fontId="20" fillId="4" borderId="0" xfId="0" applyNumberFormat="1" applyFont="1" applyFill="1" applyAlignment="1" applyProtection="1">
      <alignment horizontal="left" vertical="center"/>
      <protection hidden="1"/>
    </xf>
    <xf numFmtId="0" fontId="20" fillId="4" borderId="0" xfId="0" applyFont="1" applyFill="1" applyAlignment="1" applyProtection="1">
      <alignment horizontal="left" vertical="center"/>
      <protection hidden="1"/>
    </xf>
    <xf numFmtId="0" fontId="15" fillId="0" borderId="0" xfId="0" applyFont="1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9" fillId="0" borderId="3" xfId="1" applyFont="1" applyBorder="1" applyAlignment="1" applyProtection="1">
      <alignment horizontal="left"/>
      <protection hidden="1"/>
    </xf>
    <xf numFmtId="0" fontId="9" fillId="0" borderId="3" xfId="1" applyFont="1" applyBorder="1" applyAlignment="1" applyProtection="1">
      <alignment horizontal="center" vertical="center"/>
      <protection hidden="1"/>
    </xf>
    <xf numFmtId="1" fontId="20" fillId="0" borderId="3" xfId="0" applyNumberFormat="1" applyFont="1" applyBorder="1" applyAlignment="1" applyProtection="1">
      <alignment horizontal="left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13" borderId="3" xfId="0" applyFont="1" applyFill="1" applyBorder="1" applyAlignment="1" applyProtection="1">
      <alignment horizontal="left" vertical="center"/>
      <protection hidden="1"/>
    </xf>
    <xf numFmtId="0" fontId="16" fillId="0" borderId="0" xfId="1" applyFont="1" applyAlignment="1" applyProtection="1">
      <alignment horizontal="left"/>
      <protection hidden="1"/>
    </xf>
    <xf numFmtId="0" fontId="15" fillId="0" borderId="0" xfId="0" applyFont="1" applyFill="1" applyProtection="1">
      <protection hidden="1"/>
    </xf>
    <xf numFmtId="0" fontId="13" fillId="0" borderId="3" xfId="1" applyFont="1" applyBorder="1" applyAlignment="1" applyProtection="1">
      <alignment horizontal="left"/>
      <protection hidden="1"/>
    </xf>
    <xf numFmtId="0" fontId="9" fillId="0" borderId="1" xfId="1" applyFont="1" applyFill="1" applyBorder="1" applyAlignment="1" applyProtection="1">
      <alignment horizontal="center" vertical="center"/>
      <protection hidden="1"/>
    </xf>
    <xf numFmtId="0" fontId="7" fillId="13" borderId="2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9" fillId="0" borderId="0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left"/>
      <protection hidden="1"/>
    </xf>
    <xf numFmtId="1" fontId="20" fillId="4" borderId="3" xfId="0" applyNumberFormat="1" applyFont="1" applyFill="1" applyBorder="1" applyAlignment="1" applyProtection="1">
      <alignment horizontal="left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23" fillId="4" borderId="0" xfId="0" applyFont="1" applyFill="1" applyProtection="1">
      <protection hidden="1"/>
    </xf>
    <xf numFmtId="1" fontId="20" fillId="0" borderId="8" xfId="0" applyNumberFormat="1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left"/>
      <protection hidden="1"/>
    </xf>
    <xf numFmtId="1" fontId="20" fillId="0" borderId="0" xfId="0" applyNumberFormat="1" applyFont="1" applyProtection="1">
      <protection hidden="1"/>
    </xf>
    <xf numFmtId="1" fontId="21" fillId="0" borderId="0" xfId="1" applyNumberFormat="1" applyFont="1" applyAlignment="1" applyProtection="1">
      <alignment horizontal="left" vertical="center"/>
      <protection hidden="1"/>
    </xf>
    <xf numFmtId="0" fontId="9" fillId="0" borderId="3" xfId="1" applyFont="1" applyBorder="1" applyAlignment="1" applyProtection="1">
      <alignment horizontal="left" vertical="center"/>
      <protection hidden="1"/>
    </xf>
    <xf numFmtId="0" fontId="7" fillId="13" borderId="4" xfId="0" applyFont="1" applyFill="1" applyBorder="1" applyAlignment="1" applyProtection="1">
      <alignment horizontal="left" vertical="center"/>
      <protection hidden="1"/>
    </xf>
    <xf numFmtId="0" fontId="19" fillId="0" borderId="0" xfId="1" applyFont="1" applyAlignment="1" applyProtection="1">
      <alignment horizontal="left"/>
      <protection hidden="1"/>
    </xf>
    <xf numFmtId="0" fontId="4" fillId="9" borderId="4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28" xfId="0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10" fillId="0" borderId="15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1" fillId="0" borderId="0" xfId="0" applyFont="1" applyProtection="1"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1" fillId="4" borderId="0" xfId="0" applyFont="1" applyFill="1" applyAlignment="1" applyProtection="1">
      <alignment horizontal="left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/>
      <protection hidden="1"/>
    </xf>
    <xf numFmtId="0" fontId="8" fillId="4" borderId="14" xfId="0" applyFont="1" applyFill="1" applyBorder="1" applyAlignment="1" applyProtection="1">
      <alignment horizontal="center" vertical="center"/>
      <protection hidden="1"/>
    </xf>
    <xf numFmtId="1" fontId="8" fillId="4" borderId="12" xfId="0" applyNumberFormat="1" applyFont="1" applyFill="1" applyBorder="1" applyAlignment="1" applyProtection="1">
      <alignment horizontal="center" vertical="center"/>
      <protection hidden="1"/>
    </xf>
    <xf numFmtId="1" fontId="8" fillId="4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protection hidden="1"/>
    </xf>
    <xf numFmtId="0" fontId="7" fillId="2" borderId="14" xfId="0" applyFont="1" applyFill="1" applyBorder="1" applyProtection="1">
      <protection hidden="1"/>
    </xf>
    <xf numFmtId="0" fontId="7" fillId="0" borderId="16" xfId="0" applyFont="1" applyBorder="1" applyProtection="1">
      <protection hidden="1"/>
    </xf>
    <xf numFmtId="0" fontId="7" fillId="0" borderId="0" xfId="0" applyFont="1" applyBorder="1" applyProtection="1">
      <protection hidden="1"/>
    </xf>
    <xf numFmtId="49" fontId="7" fillId="9" borderId="4" xfId="0" applyNumberFormat="1" applyFont="1" applyFill="1" applyBorder="1" applyAlignment="1" applyProtection="1">
      <alignment horizontal="center"/>
      <protection locked="0" hidden="1"/>
    </xf>
    <xf numFmtId="49" fontId="7" fillId="3" borderId="4" xfId="0" applyNumberFormat="1" applyFont="1" applyFill="1" applyBorder="1" applyAlignment="1" applyProtection="1">
      <alignment horizontal="center"/>
      <protection locked="0" hidden="1"/>
    </xf>
    <xf numFmtId="0" fontId="24" fillId="6" borderId="13" xfId="0" applyFont="1" applyFill="1" applyBorder="1" applyAlignment="1" applyProtection="1">
      <alignment horizontal="right" vertical="center"/>
      <protection hidden="1"/>
    </xf>
    <xf numFmtId="0" fontId="24" fillId="10" borderId="13" xfId="0" applyFont="1" applyFill="1" applyBorder="1" applyAlignment="1" applyProtection="1">
      <alignment horizontal="right" vertical="center"/>
      <protection hidden="1"/>
    </xf>
    <xf numFmtId="0" fontId="24" fillId="10" borderId="0" xfId="0" applyFont="1" applyFill="1" applyAlignment="1" applyProtection="1">
      <alignment horizontal="right" vertical="center"/>
      <protection hidden="1"/>
    </xf>
    <xf numFmtId="0" fontId="4" fillId="4" borderId="12" xfId="0" applyFont="1" applyFill="1" applyBorder="1" applyAlignment="1" applyProtection="1">
      <alignment horizontal="center" vertical="center"/>
      <protection hidden="1"/>
    </xf>
    <xf numFmtId="0" fontId="6" fillId="4" borderId="12" xfId="0" applyFont="1" applyFill="1" applyBorder="1" applyAlignment="1" applyProtection="1">
      <alignment horizontal="center" vertical="center"/>
      <protection hidden="1"/>
    </xf>
    <xf numFmtId="1" fontId="6" fillId="4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6" fillId="12" borderId="48" xfId="0" applyNumberFormat="1" applyFont="1" applyFill="1" applyBorder="1" applyAlignment="1" applyProtection="1">
      <alignment horizontal="center"/>
      <protection hidden="1"/>
    </xf>
    <xf numFmtId="0" fontId="6" fillId="12" borderId="48" xfId="0" applyFont="1" applyFill="1" applyBorder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0" fontId="27" fillId="4" borderId="0" xfId="0" applyFont="1" applyFill="1" applyProtection="1"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27" fillId="0" borderId="0" xfId="0" applyFont="1" applyFill="1" applyProtection="1">
      <protection hidden="1"/>
    </xf>
    <xf numFmtId="0" fontId="7" fillId="11" borderId="0" xfId="0" applyFont="1" applyFill="1" applyProtection="1">
      <protection hidden="1"/>
    </xf>
    <xf numFmtId="0" fontId="29" fillId="11" borderId="0" xfId="0" applyFont="1" applyFill="1"/>
    <xf numFmtId="0" fontId="7" fillId="14" borderId="0" xfId="0" applyFont="1" applyFill="1" applyProtection="1">
      <protection hidden="1"/>
    </xf>
    <xf numFmtId="0" fontId="29" fillId="14" borderId="0" xfId="0" applyFont="1" applyFill="1"/>
    <xf numFmtId="0" fontId="7" fillId="14" borderId="0" xfId="0" applyFont="1" applyFill="1" applyAlignment="1" applyProtection="1">
      <alignment horizontal="center" vertical="center"/>
      <protection hidden="1"/>
    </xf>
    <xf numFmtId="1" fontId="7" fillId="14" borderId="0" xfId="0" applyNumberFormat="1" applyFont="1" applyFill="1" applyAlignment="1" applyProtection="1">
      <alignment horizontal="left" vertical="center"/>
      <protection hidden="1"/>
    </xf>
    <xf numFmtId="0" fontId="7" fillId="11" borderId="0" xfId="0" applyFont="1" applyFill="1" applyAlignment="1" applyProtection="1">
      <alignment horizontal="center" vertical="center"/>
      <protection hidden="1"/>
    </xf>
    <xf numFmtId="1" fontId="7" fillId="11" borderId="0" xfId="0" applyNumberFormat="1" applyFont="1" applyFill="1" applyAlignment="1" applyProtection="1">
      <alignment horizontal="left" vertical="center"/>
      <protection hidden="1"/>
    </xf>
    <xf numFmtId="0" fontId="7" fillId="11" borderId="0" xfId="0" applyFont="1" applyFill="1"/>
    <xf numFmtId="0" fontId="5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Protection="1"/>
    <xf numFmtId="0" fontId="8" fillId="0" borderId="0" xfId="0" applyFont="1" applyAlignment="1" applyProtection="1">
      <alignment horizontal="left" vertical="center"/>
    </xf>
    <xf numFmtId="49" fontId="7" fillId="3" borderId="28" xfId="0" applyNumberFormat="1" applyFont="1" applyFill="1" applyBorder="1" applyAlignment="1" applyProtection="1">
      <alignment horizontal="center" wrapText="1"/>
      <protection locked="0" hidden="1"/>
    </xf>
    <xf numFmtId="0" fontId="7" fillId="9" borderId="2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50" xfId="0" applyFont="1" applyFill="1" applyBorder="1" applyAlignment="1" applyProtection="1">
      <alignment horizontal="center"/>
      <protection locked="0"/>
    </xf>
    <xf numFmtId="0" fontId="7" fillId="9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26" xfId="0" applyFont="1" applyFill="1" applyBorder="1" applyAlignment="1" applyProtection="1">
      <alignment horizontal="center"/>
      <protection locked="0"/>
    </xf>
    <xf numFmtId="0" fontId="7" fillId="9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28" xfId="0" applyFont="1" applyFill="1" applyBorder="1" applyAlignment="1" applyProtection="1">
      <alignment horizontal="center"/>
      <protection locked="0"/>
    </xf>
    <xf numFmtId="49" fontId="7" fillId="9" borderId="1" xfId="0" applyNumberFormat="1" applyFont="1" applyFill="1" applyBorder="1" applyAlignment="1" applyProtection="1">
      <alignment horizontal="center"/>
      <protection locked="0"/>
    </xf>
    <xf numFmtId="49" fontId="7" fillId="3" borderId="1" xfId="0" applyNumberFormat="1" applyFont="1" applyFill="1" applyBorder="1" applyAlignment="1" applyProtection="1">
      <alignment horizontal="center"/>
      <protection locked="0"/>
    </xf>
    <xf numFmtId="49" fontId="7" fillId="3" borderId="26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9" borderId="2" xfId="0" applyFont="1" applyFill="1" applyBorder="1" applyAlignment="1" applyProtection="1">
      <alignment horizontal="center" vertical="center"/>
      <protection locked="0"/>
    </xf>
    <xf numFmtId="0" fontId="4" fillId="8" borderId="2" xfId="0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9" borderId="4" xfId="0" applyFont="1" applyFill="1" applyBorder="1" applyAlignment="1" applyProtection="1">
      <alignment horizontal="center" vertical="center"/>
      <protection locked="0"/>
    </xf>
    <xf numFmtId="0" fontId="4" fillId="8" borderId="4" xfId="0" applyFont="1" applyFill="1" applyBorder="1" applyAlignment="1" applyProtection="1">
      <alignment horizontal="center" vertical="center"/>
      <protection locked="0"/>
    </xf>
    <xf numFmtId="0" fontId="4" fillId="7" borderId="4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9" borderId="5" xfId="0" applyFont="1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7" fillId="11" borderId="2" xfId="0" applyFont="1" applyFill="1" applyBorder="1" applyAlignment="1" applyProtection="1">
      <alignment horizontal="center" vertical="center"/>
      <protection locked="0"/>
    </xf>
    <xf numFmtId="0" fontId="7" fillId="11" borderId="1" xfId="0" applyFont="1" applyFill="1" applyBorder="1" applyAlignment="1" applyProtection="1">
      <alignment horizontal="center" vertical="center"/>
      <protection locked="0"/>
    </xf>
    <xf numFmtId="0" fontId="7" fillId="14" borderId="1" xfId="0" applyFont="1" applyFill="1" applyBorder="1" applyAlignment="1" applyProtection="1">
      <alignment horizontal="center" vertical="center"/>
      <protection locked="0"/>
    </xf>
    <xf numFmtId="0" fontId="7" fillId="14" borderId="5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left"/>
      <protection locked="0"/>
    </xf>
    <xf numFmtId="0" fontId="7" fillId="3" borderId="10" xfId="0" applyFont="1" applyFill="1" applyBorder="1" applyAlignment="1" applyProtection="1">
      <alignment horizontal="left"/>
      <protection locked="0"/>
    </xf>
    <xf numFmtId="0" fontId="7" fillId="3" borderId="32" xfId="0" applyFont="1" applyFill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 wrapText="1"/>
      <protection hidden="1"/>
    </xf>
    <xf numFmtId="0" fontId="7" fillId="0" borderId="8" xfId="0" applyFont="1" applyBorder="1" applyAlignment="1" applyProtection="1">
      <alignment horizontal="left" vertical="center" wrapText="1"/>
      <protection hidden="1"/>
    </xf>
    <xf numFmtId="0" fontId="7" fillId="0" borderId="44" xfId="0" applyFont="1" applyBorder="1" applyAlignment="1" applyProtection="1">
      <alignment horizontal="left" vertical="center" wrapText="1"/>
      <protection hidden="1"/>
    </xf>
    <xf numFmtId="0" fontId="7" fillId="0" borderId="49" xfId="0" applyFont="1" applyBorder="1" applyAlignment="1" applyProtection="1">
      <alignment horizontal="left" vertical="center" wrapText="1"/>
      <protection hidden="1"/>
    </xf>
    <xf numFmtId="0" fontId="8" fillId="3" borderId="24" xfId="0" applyFont="1" applyFill="1" applyBorder="1" applyAlignment="1" applyProtection="1">
      <alignment horizontal="center" vertical="center"/>
      <protection hidden="1"/>
    </xf>
    <xf numFmtId="0" fontId="8" fillId="3" borderId="25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wrapText="1"/>
      <protection hidden="1"/>
    </xf>
    <xf numFmtId="0" fontId="8" fillId="2" borderId="13" xfId="0" applyFont="1" applyFill="1" applyBorder="1" applyAlignment="1" applyProtection="1">
      <alignment horizontal="center" wrapText="1"/>
      <protection hidden="1"/>
    </xf>
    <xf numFmtId="0" fontId="8" fillId="2" borderId="14" xfId="0" applyFont="1" applyFill="1" applyBorder="1" applyAlignment="1" applyProtection="1">
      <alignment horizontal="center" wrapText="1"/>
      <protection hidden="1"/>
    </xf>
    <xf numFmtId="0" fontId="8" fillId="2" borderId="43" xfId="0" applyFont="1" applyFill="1" applyBorder="1" applyProtection="1">
      <protection hidden="1"/>
    </xf>
    <xf numFmtId="0" fontId="8" fillId="2" borderId="24" xfId="0" applyFont="1" applyFill="1" applyBorder="1" applyProtection="1">
      <protection hidden="1"/>
    </xf>
    <xf numFmtId="0" fontId="8" fillId="2" borderId="25" xfId="0" applyFont="1" applyFill="1" applyBorder="1" applyProtection="1">
      <protection hidden="1"/>
    </xf>
    <xf numFmtId="0" fontId="8" fillId="2" borderId="46" xfId="0" applyFont="1" applyFill="1" applyBorder="1" applyAlignment="1" applyProtection="1">
      <alignment horizontal="center" vertical="center" wrapText="1"/>
      <protection hidden="1"/>
    </xf>
    <xf numFmtId="0" fontId="8" fillId="2" borderId="23" xfId="0" applyFont="1" applyFill="1" applyBorder="1" applyAlignment="1" applyProtection="1">
      <alignment horizontal="center" vertical="center" wrapText="1"/>
      <protection hidden="1"/>
    </xf>
    <xf numFmtId="0" fontId="8" fillId="2" borderId="44" xfId="0" applyFont="1" applyFill="1" applyBorder="1" applyAlignment="1" applyProtection="1">
      <alignment horizontal="center" vertical="center" wrapText="1"/>
      <protection hidden="1"/>
    </xf>
    <xf numFmtId="0" fontId="8" fillId="2" borderId="49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/>
      <protection hidden="1"/>
    </xf>
    <xf numFmtId="0" fontId="7" fillId="0" borderId="8" xfId="0" applyFont="1" applyBorder="1" applyAlignment="1" applyProtection="1">
      <alignment horizontal="left"/>
      <protection hidden="1"/>
    </xf>
    <xf numFmtId="0" fontId="4" fillId="0" borderId="51" xfId="0" applyFont="1" applyBorder="1"/>
    <xf numFmtId="0" fontId="4" fillId="0" borderId="11" xfId="0" applyFont="1" applyBorder="1"/>
    <xf numFmtId="0" fontId="7" fillId="9" borderId="9" xfId="0" applyFont="1" applyFill="1" applyBorder="1" applyAlignment="1" applyProtection="1">
      <alignment horizontal="left"/>
      <protection locked="0"/>
    </xf>
    <xf numFmtId="0" fontId="7" fillId="9" borderId="10" xfId="0" applyFont="1" applyFill="1" applyBorder="1" applyAlignment="1" applyProtection="1">
      <alignment horizontal="left"/>
      <protection locked="0"/>
    </xf>
    <xf numFmtId="0" fontId="7" fillId="9" borderId="11" xfId="0" applyFont="1" applyFill="1" applyBorder="1" applyAlignment="1" applyProtection="1">
      <alignment horizontal="left"/>
      <protection locked="0"/>
    </xf>
    <xf numFmtId="0" fontId="8" fillId="8" borderId="39" xfId="0" applyFont="1" applyFill="1" applyBorder="1" applyAlignment="1" applyProtection="1">
      <alignment horizontal="center"/>
      <protection hidden="1"/>
    </xf>
    <xf numFmtId="0" fontId="8" fillId="8" borderId="40" xfId="0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left"/>
      <protection hidden="1"/>
    </xf>
    <xf numFmtId="0" fontId="7" fillId="0" borderId="4" xfId="0" applyFont="1" applyFill="1" applyBorder="1" applyAlignment="1" applyProtection="1">
      <alignment horizontal="left"/>
      <protection hidden="1"/>
    </xf>
    <xf numFmtId="0" fontId="4" fillId="0" borderId="27" xfId="0" applyFont="1" applyFill="1" applyBorder="1" applyAlignment="1" applyProtection="1">
      <alignment vertical="center" wrapText="1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4" fillId="0" borderId="27" xfId="0" applyFont="1" applyFill="1" applyBorder="1" applyAlignment="1" applyProtection="1">
      <alignment horizontal="left"/>
      <protection hidden="1"/>
    </xf>
    <xf numFmtId="0" fontId="4" fillId="0" borderId="1" xfId="0" applyFont="1" applyFill="1" applyBorder="1" applyAlignment="1" applyProtection="1">
      <alignment horizontal="left"/>
      <protection hidden="1"/>
    </xf>
    <xf numFmtId="0" fontId="7" fillId="0" borderId="43" xfId="0" applyFont="1" applyFill="1" applyBorder="1" applyProtection="1">
      <protection hidden="1"/>
    </xf>
    <xf numFmtId="0" fontId="7" fillId="0" borderId="24" xfId="0" applyFont="1" applyFill="1" applyBorder="1" applyProtection="1">
      <protection hidden="1"/>
    </xf>
    <xf numFmtId="0" fontId="7" fillId="9" borderId="29" xfId="0" applyFont="1" applyFill="1" applyBorder="1" applyAlignment="1" applyProtection="1">
      <protection locked="0"/>
    </xf>
    <xf numFmtId="0" fontId="7" fillId="9" borderId="6" xfId="0" applyFont="1" applyFill="1" applyBorder="1" applyAlignment="1" applyProtection="1">
      <protection locked="0"/>
    </xf>
    <xf numFmtId="0" fontId="7" fillId="9" borderId="30" xfId="0" applyFont="1" applyFill="1" applyBorder="1" applyAlignment="1" applyProtection="1">
      <protection locked="0"/>
    </xf>
    <xf numFmtId="0" fontId="4" fillId="9" borderId="9" xfId="0" applyFont="1" applyFill="1" applyBorder="1" applyAlignment="1" applyProtection="1">
      <alignment horizontal="left" vertical="top" wrapText="1"/>
      <protection locked="0"/>
    </xf>
    <xf numFmtId="0" fontId="7" fillId="9" borderId="10" xfId="0" applyFont="1" applyFill="1" applyBorder="1" applyAlignment="1" applyProtection="1">
      <alignment horizontal="left" vertical="top" wrapText="1"/>
      <protection locked="0"/>
    </xf>
    <xf numFmtId="0" fontId="7" fillId="9" borderId="11" xfId="0" applyFont="1" applyFill="1" applyBorder="1" applyAlignment="1" applyProtection="1">
      <alignment horizontal="left" vertical="top" wrapText="1"/>
      <protection locked="0"/>
    </xf>
    <xf numFmtId="0" fontId="7" fillId="9" borderId="33" xfId="0" applyFont="1" applyFill="1" applyBorder="1" applyAlignment="1" applyProtection="1">
      <protection locked="0"/>
    </xf>
    <xf numFmtId="0" fontId="7" fillId="9" borderId="34" xfId="0" applyFont="1" applyFill="1" applyBorder="1" applyAlignment="1" applyProtection="1">
      <protection locked="0"/>
    </xf>
    <xf numFmtId="0" fontId="7" fillId="9" borderId="35" xfId="0" applyFont="1" applyFill="1" applyBorder="1" applyAlignment="1" applyProtection="1">
      <protection locked="0"/>
    </xf>
    <xf numFmtId="0" fontId="7" fillId="0" borderId="0" xfId="0" applyFont="1" applyAlignment="1" applyProtection="1">
      <alignment horizontal="center"/>
      <protection hidden="1"/>
    </xf>
    <xf numFmtId="0" fontId="10" fillId="0" borderId="15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0" fillId="0" borderId="8" xfId="0" applyFont="1" applyBorder="1" applyAlignment="1" applyProtection="1">
      <alignment wrapText="1"/>
      <protection hidden="1"/>
    </xf>
    <xf numFmtId="0" fontId="8" fillId="0" borderId="43" xfId="0" applyFont="1" applyBorder="1" applyAlignment="1" applyProtection="1">
      <alignment vertical="center"/>
      <protection hidden="1"/>
    </xf>
    <xf numFmtId="0" fontId="8" fillId="0" borderId="24" xfId="0" applyFont="1" applyBorder="1" applyAlignment="1" applyProtection="1">
      <alignment vertical="center"/>
      <protection hidden="1"/>
    </xf>
    <xf numFmtId="0" fontId="8" fillId="0" borderId="29" xfId="0" applyFont="1" applyBorder="1" applyAlignment="1" applyProtection="1">
      <alignment vertical="center"/>
      <protection hidden="1"/>
    </xf>
    <xf numFmtId="0" fontId="8" fillId="8" borderId="39" xfId="0" applyFont="1" applyFill="1" applyBorder="1" applyAlignment="1" applyProtection="1">
      <alignment horizontal="center" vertical="top" wrapText="1"/>
      <protection hidden="1"/>
    </xf>
    <xf numFmtId="0" fontId="8" fillId="8" borderId="40" xfId="0" applyFont="1" applyFill="1" applyBorder="1" applyAlignment="1" applyProtection="1">
      <alignment horizontal="center" vertical="top" wrapText="1"/>
      <protection hidden="1"/>
    </xf>
    <xf numFmtId="0" fontId="8" fillId="3" borderId="40" xfId="0" applyFont="1" applyFill="1" applyBorder="1" applyAlignment="1" applyProtection="1">
      <alignment horizontal="center" vertical="top" wrapText="1"/>
      <protection hidden="1"/>
    </xf>
    <xf numFmtId="0" fontId="8" fillId="3" borderId="45" xfId="0" applyFont="1" applyFill="1" applyBorder="1" applyAlignment="1" applyProtection="1">
      <alignment horizontal="center" vertical="top" wrapText="1"/>
      <protection hidden="1"/>
    </xf>
    <xf numFmtId="0" fontId="8" fillId="0" borderId="10" xfId="0" applyFont="1" applyFill="1" applyBorder="1" applyAlignment="1" applyProtection="1">
      <alignment horizontal="left"/>
      <protection hidden="1"/>
    </xf>
    <xf numFmtId="0" fontId="8" fillId="0" borderId="11" xfId="0" applyFont="1" applyFill="1" applyBorder="1" applyAlignment="1" applyProtection="1">
      <alignment horizontal="left"/>
      <protection hidden="1"/>
    </xf>
    <xf numFmtId="0" fontId="8" fillId="8" borderId="21" xfId="0" applyFont="1" applyFill="1" applyBorder="1" applyAlignment="1" applyProtection="1">
      <alignment horizontal="center" vertical="center"/>
      <protection hidden="1"/>
    </xf>
    <xf numFmtId="0" fontId="8" fillId="8" borderId="22" xfId="0" applyFont="1" applyFill="1" applyBorder="1" applyAlignment="1" applyProtection="1">
      <alignment horizontal="center" vertical="center"/>
      <protection hidden="1"/>
    </xf>
    <xf numFmtId="0" fontId="8" fillId="8" borderId="23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7" fillId="3" borderId="29" xfId="0" applyFont="1" applyFill="1" applyBorder="1" applyAlignment="1" applyProtection="1">
      <protection locked="0"/>
    </xf>
    <xf numFmtId="0" fontId="7" fillId="3" borderId="6" xfId="0" applyFont="1" applyFill="1" applyBorder="1" applyAlignment="1" applyProtection="1">
      <protection locked="0"/>
    </xf>
    <xf numFmtId="0" fontId="7" fillId="3" borderId="31" xfId="0" applyFont="1" applyFill="1" applyBorder="1" applyAlignment="1" applyProtection="1">
      <protection locked="0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0" fontId="7" fillId="3" borderId="10" xfId="0" applyFont="1" applyFill="1" applyBorder="1" applyAlignment="1" applyProtection="1">
      <alignment horizontal="left" vertical="top" wrapText="1"/>
      <protection locked="0"/>
    </xf>
    <xf numFmtId="0" fontId="7" fillId="3" borderId="32" xfId="0" applyFont="1" applyFill="1" applyBorder="1" applyAlignment="1" applyProtection="1">
      <alignment horizontal="left" vertical="top" wrapText="1"/>
      <protection locked="0"/>
    </xf>
    <xf numFmtId="0" fontId="7" fillId="3" borderId="33" xfId="0" applyFont="1" applyFill="1" applyBorder="1" applyAlignment="1" applyProtection="1">
      <protection locked="0"/>
    </xf>
    <xf numFmtId="0" fontId="7" fillId="3" borderId="34" xfId="0" applyFont="1" applyFill="1" applyBorder="1" applyAlignment="1" applyProtection="1">
      <protection locked="0"/>
    </xf>
    <xf numFmtId="0" fontId="7" fillId="3" borderId="36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left"/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8" fillId="2" borderId="6" xfId="0" applyFont="1" applyFill="1" applyBorder="1" applyAlignment="1" applyProtection="1">
      <alignment horizontal="left"/>
      <protection hidden="1"/>
    </xf>
    <xf numFmtId="0" fontId="8" fillId="2" borderId="31" xfId="0" applyFont="1" applyFill="1" applyBorder="1" applyAlignment="1" applyProtection="1">
      <alignment horizontal="left"/>
      <protection hidden="1"/>
    </xf>
    <xf numFmtId="0" fontId="7" fillId="9" borderId="9" xfId="0" applyFont="1" applyFill="1" applyBorder="1" applyAlignment="1" applyProtection="1">
      <protection locked="0"/>
    </xf>
    <xf numFmtId="0" fontId="7" fillId="9" borderId="11" xfId="0" applyFont="1" applyFill="1" applyBorder="1" applyAlignment="1" applyProtection="1">
      <protection locked="0"/>
    </xf>
    <xf numFmtId="0" fontId="4" fillId="0" borderId="27" xfId="0" quotePrefix="1" applyFont="1" applyBorder="1" applyAlignment="1" applyProtection="1">
      <alignment horizontal="left" wrapText="1"/>
      <protection hidden="1"/>
    </xf>
    <xf numFmtId="0" fontId="4" fillId="0" borderId="1" xfId="0" applyFont="1" applyBorder="1" applyAlignment="1" applyProtection="1">
      <alignment horizontal="left" wrapText="1"/>
      <protection hidden="1"/>
    </xf>
    <xf numFmtId="0" fontId="4" fillId="0" borderId="9" xfId="0" applyFont="1" applyBorder="1" applyAlignment="1" applyProtection="1">
      <alignment horizontal="left" wrapText="1"/>
      <protection hidden="1"/>
    </xf>
    <xf numFmtId="0" fontId="7" fillId="0" borderId="24" xfId="0" applyFont="1" applyFill="1" applyBorder="1" applyAlignment="1" applyProtection="1">
      <alignment horizontal="center" textRotation="90" wrapText="1"/>
      <protection hidden="1"/>
    </xf>
    <xf numFmtId="0" fontId="7" fillId="0" borderId="1" xfId="0" applyFont="1" applyFill="1" applyBorder="1" applyAlignment="1" applyProtection="1">
      <alignment horizontal="center" textRotation="90" wrapText="1"/>
      <protection hidden="1"/>
    </xf>
    <xf numFmtId="0" fontId="7" fillId="0" borderId="4" xfId="0" applyFont="1" applyFill="1" applyBorder="1" applyAlignment="1" applyProtection="1">
      <alignment horizontal="center" textRotation="90" wrapText="1"/>
      <protection hidden="1"/>
    </xf>
    <xf numFmtId="0" fontId="4" fillId="0" borderId="27" xfId="0" applyFont="1" applyBorder="1" applyAlignment="1" applyProtection="1">
      <alignment horizontal="left" wrapText="1"/>
      <protection hidden="1"/>
    </xf>
    <xf numFmtId="0" fontId="4" fillId="0" borderId="38" xfId="0" quotePrefix="1" applyFont="1" applyBorder="1" applyAlignment="1" applyProtection="1">
      <alignment horizontal="left" wrapText="1"/>
      <protection hidden="1"/>
    </xf>
    <xf numFmtId="0" fontId="4" fillId="0" borderId="4" xfId="0" applyFont="1" applyBorder="1" applyAlignment="1" applyProtection="1">
      <alignment horizontal="left" wrapText="1"/>
      <protection hidden="1"/>
    </xf>
    <xf numFmtId="0" fontId="4" fillId="0" borderId="33" xfId="0" applyFont="1" applyBorder="1" applyAlignment="1" applyProtection="1">
      <alignment horizontal="left" wrapText="1"/>
      <protection hidden="1"/>
    </xf>
    <xf numFmtId="0" fontId="7" fillId="9" borderId="18" xfId="0" applyFont="1" applyFill="1" applyBorder="1" applyAlignment="1" applyProtection="1">
      <protection locked="0"/>
    </xf>
    <xf numFmtId="0" fontId="7" fillId="9" borderId="19" xfId="0" applyFont="1" applyFill="1" applyBorder="1" applyAlignment="1" applyProtection="1">
      <protection locked="0"/>
    </xf>
    <xf numFmtId="0" fontId="8" fillId="0" borderId="20" xfId="0" applyFont="1" applyFill="1" applyBorder="1" applyAlignment="1" applyProtection="1">
      <alignment horizontal="left"/>
      <protection hidden="1"/>
    </xf>
    <xf numFmtId="0" fontId="8" fillId="0" borderId="19" xfId="0" applyFont="1" applyFill="1" applyBorder="1" applyAlignment="1" applyProtection="1">
      <alignment horizontal="left"/>
      <protection hidden="1"/>
    </xf>
    <xf numFmtId="0" fontId="8" fillId="5" borderId="40" xfId="0" applyFont="1" applyFill="1" applyBorder="1" applyAlignment="1" applyProtection="1">
      <alignment horizontal="center"/>
      <protection hidden="1"/>
    </xf>
    <xf numFmtId="0" fontId="8" fillId="3" borderId="40" xfId="0" applyFont="1" applyFill="1" applyBorder="1" applyAlignment="1" applyProtection="1">
      <alignment horizontal="center"/>
      <protection hidden="1"/>
    </xf>
    <xf numFmtId="0" fontId="8" fillId="3" borderId="45" xfId="0" applyFont="1" applyFill="1" applyBorder="1" applyAlignment="1" applyProtection="1">
      <alignment horizontal="center"/>
      <protection hidden="1"/>
    </xf>
    <xf numFmtId="0" fontId="7" fillId="5" borderId="42" xfId="0" applyFont="1" applyFill="1" applyBorder="1" applyAlignment="1" applyProtection="1">
      <alignment horizontal="left"/>
      <protection locked="0"/>
    </xf>
    <xf numFmtId="0" fontId="7" fillId="5" borderId="13" xfId="0" applyFont="1" applyFill="1" applyBorder="1" applyAlignment="1" applyProtection="1">
      <alignment horizontal="left"/>
      <protection locked="0"/>
    </xf>
    <xf numFmtId="0" fontId="7" fillId="5" borderId="14" xfId="0" applyFont="1" applyFill="1" applyBorder="1" applyAlignment="1" applyProtection="1">
      <alignment horizontal="left"/>
      <protection locked="0"/>
    </xf>
    <xf numFmtId="0" fontId="6" fillId="2" borderId="13" xfId="0" applyFont="1" applyFill="1" applyBorder="1" applyAlignment="1" applyProtection="1">
      <protection hidden="1"/>
    </xf>
    <xf numFmtId="0" fontId="6" fillId="2" borderId="41" xfId="0" applyFont="1" applyFill="1" applyBorder="1" applyAlignment="1" applyProtection="1">
      <protection hidden="1"/>
    </xf>
    <xf numFmtId="0" fontId="7" fillId="3" borderId="33" xfId="0" applyFont="1" applyFill="1" applyBorder="1" applyAlignment="1" applyProtection="1">
      <alignment horizontal="center"/>
      <protection locked="0"/>
    </xf>
    <xf numFmtId="0" fontId="7" fillId="3" borderId="36" xfId="0" applyFont="1" applyFill="1" applyBorder="1" applyAlignment="1" applyProtection="1">
      <alignment horizontal="center"/>
      <protection locked="0"/>
    </xf>
    <xf numFmtId="0" fontId="7" fillId="5" borderId="29" xfId="0" applyFont="1" applyFill="1" applyBorder="1" applyAlignment="1" applyProtection="1">
      <protection locked="0"/>
    </xf>
    <xf numFmtId="0" fontId="7" fillId="5" borderId="6" xfId="0" applyFont="1" applyFill="1" applyBorder="1" applyAlignment="1" applyProtection="1">
      <protection locked="0"/>
    </xf>
    <xf numFmtId="0" fontId="7" fillId="5" borderId="30" xfId="0" applyFont="1" applyFill="1" applyBorder="1" applyAlignment="1" applyProtection="1">
      <protection locked="0"/>
    </xf>
    <xf numFmtId="0" fontId="7" fillId="5" borderId="9" xfId="0" applyFont="1" applyFill="1" applyBorder="1" applyAlignment="1" applyProtection="1">
      <alignment horizontal="left"/>
      <protection locked="0"/>
    </xf>
    <xf numFmtId="0" fontId="7" fillId="5" borderId="10" xfId="0" applyFont="1" applyFill="1" applyBorder="1" applyAlignment="1" applyProtection="1">
      <alignment horizontal="left"/>
      <protection locked="0"/>
    </xf>
    <xf numFmtId="0" fontId="7" fillId="5" borderId="11" xfId="0" applyFont="1" applyFill="1" applyBorder="1" applyAlignment="1" applyProtection="1">
      <alignment horizontal="left"/>
      <protection locked="0"/>
    </xf>
    <xf numFmtId="0" fontId="4" fillId="5" borderId="9" xfId="0" applyFont="1" applyFill="1" applyBorder="1" applyAlignment="1" applyProtection="1">
      <alignment horizontal="left" vertical="top" wrapText="1"/>
      <protection locked="0"/>
    </xf>
    <xf numFmtId="0" fontId="7" fillId="5" borderId="10" xfId="0" applyFont="1" applyFill="1" applyBorder="1" applyAlignment="1" applyProtection="1">
      <alignment horizontal="left" vertical="top" wrapText="1"/>
      <protection locked="0"/>
    </xf>
    <xf numFmtId="0" fontId="7" fillId="5" borderId="11" xfId="0" applyFont="1" applyFill="1" applyBorder="1" applyAlignment="1" applyProtection="1">
      <alignment horizontal="left" vertical="top" wrapText="1"/>
      <protection locked="0"/>
    </xf>
    <xf numFmtId="0" fontId="7" fillId="5" borderId="33" xfId="0" applyFont="1" applyFill="1" applyBorder="1" applyAlignment="1" applyProtection="1">
      <protection locked="0"/>
    </xf>
    <xf numFmtId="0" fontId="7" fillId="5" borderId="34" xfId="0" applyFont="1" applyFill="1" applyBorder="1" applyAlignment="1" applyProtection="1">
      <protection locked="0"/>
    </xf>
    <xf numFmtId="0" fontId="7" fillId="5" borderId="35" xfId="0" applyFont="1" applyFill="1" applyBorder="1" applyAlignment="1" applyProtection="1">
      <protection locked="0"/>
    </xf>
    <xf numFmtId="0" fontId="8" fillId="0" borderId="27" xfId="0" applyFont="1" applyBorder="1" applyAlignment="1" applyProtection="1">
      <alignment horizontal="left"/>
      <protection hidden="1"/>
    </xf>
    <xf numFmtId="0" fontId="7" fillId="0" borderId="1" xfId="0" applyFont="1" applyBorder="1" applyAlignment="1" applyProtection="1">
      <protection locked="0"/>
    </xf>
    <xf numFmtId="0" fontId="7" fillId="0" borderId="26" xfId="0" applyFont="1" applyBorder="1" applyAlignment="1" applyProtection="1">
      <protection locked="0"/>
    </xf>
    <xf numFmtId="0" fontId="6" fillId="2" borderId="39" xfId="0" applyFont="1" applyFill="1" applyBorder="1" applyAlignment="1" applyProtection="1">
      <alignment horizontal="left"/>
      <protection hidden="1"/>
    </xf>
    <xf numFmtId="0" fontId="6" fillId="2" borderId="40" xfId="0" applyFont="1" applyFill="1" applyBorder="1" applyAlignment="1" applyProtection="1">
      <alignment horizontal="left"/>
      <protection hidden="1"/>
    </xf>
    <xf numFmtId="0" fontId="8" fillId="0" borderId="38" xfId="0" applyFont="1" applyBorder="1" applyAlignment="1" applyProtection="1">
      <alignment horizontal="left"/>
      <protection hidden="1"/>
    </xf>
    <xf numFmtId="0" fontId="8" fillId="0" borderId="4" xfId="0" applyFont="1" applyBorder="1" applyAlignment="1" applyProtection="1">
      <alignment horizontal="left"/>
      <protection hidden="1"/>
    </xf>
    <xf numFmtId="14" fontId="7" fillId="0" borderId="1" xfId="0" applyNumberFormat="1" applyFont="1" applyBorder="1" applyAlignment="1" applyProtection="1">
      <alignment horizontal="left"/>
      <protection locked="0"/>
    </xf>
    <xf numFmtId="14" fontId="7" fillId="0" borderId="26" xfId="0" applyNumberFormat="1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protection locked="0"/>
    </xf>
    <xf numFmtId="0" fontId="7" fillId="0" borderId="28" xfId="0" applyFont="1" applyBorder="1" applyAlignment="1" applyProtection="1">
      <protection locked="0"/>
    </xf>
    <xf numFmtId="0" fontId="7" fillId="5" borderId="40" xfId="0" applyFont="1" applyFill="1" applyBorder="1" applyAlignment="1" applyProtection="1">
      <alignment horizontal="left"/>
      <protection locked="0"/>
    </xf>
    <xf numFmtId="0" fontId="7" fillId="5" borderId="45" xfId="0" applyFont="1" applyFill="1" applyBorder="1" applyAlignment="1" applyProtection="1">
      <alignment horizontal="left"/>
      <protection locked="0"/>
    </xf>
    <xf numFmtId="0" fontId="8" fillId="8" borderId="9" xfId="0" applyFont="1" applyFill="1" applyBorder="1" applyAlignment="1" applyProtection="1">
      <alignment horizontal="center"/>
      <protection hidden="1"/>
    </xf>
    <xf numFmtId="0" fontId="8" fillId="8" borderId="11" xfId="0" applyFont="1" applyFill="1" applyBorder="1" applyAlignment="1" applyProtection="1">
      <alignment horizontal="center"/>
      <protection hidden="1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32" xfId="0" applyFont="1" applyFill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/>
      <protection hidden="1"/>
    </xf>
    <xf numFmtId="0" fontId="8" fillId="3" borderId="32" xfId="0" applyFont="1" applyFill="1" applyBorder="1" applyAlignment="1" applyProtection="1">
      <alignment horizontal="center"/>
      <protection hidden="1"/>
    </xf>
    <xf numFmtId="49" fontId="30" fillId="5" borderId="44" xfId="0" applyNumberFormat="1" applyFont="1" applyFill="1" applyBorder="1" applyAlignment="1" applyProtection="1">
      <alignment horizontal="left" vertical="top" wrapText="1"/>
      <protection locked="0"/>
    </xf>
    <xf numFmtId="49" fontId="30" fillId="5" borderId="3" xfId="0" applyNumberFormat="1" applyFont="1" applyFill="1" applyBorder="1" applyAlignment="1" applyProtection="1">
      <alignment horizontal="left" vertical="top" wrapText="1"/>
      <protection locked="0"/>
    </xf>
    <xf numFmtId="49" fontId="30" fillId="5" borderId="47" xfId="0" applyNumberFormat="1" applyFont="1" applyFill="1" applyBorder="1" applyAlignment="1" applyProtection="1">
      <alignment horizontal="left" vertical="top" wrapText="1"/>
      <protection locked="0"/>
    </xf>
    <xf numFmtId="0" fontId="24" fillId="10" borderId="13" xfId="0" applyFont="1" applyFill="1" applyBorder="1" applyAlignment="1" applyProtection="1">
      <alignment horizontal="right" vertical="center"/>
      <protection hidden="1"/>
    </xf>
    <xf numFmtId="0" fontId="24" fillId="10" borderId="14" xfId="0" applyFont="1" applyFill="1" applyBorder="1" applyAlignment="1" applyProtection="1">
      <alignment horizontal="right" vertical="center"/>
      <protection hidden="1"/>
    </xf>
    <xf numFmtId="0" fontId="7" fillId="0" borderId="3" xfId="0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>
      <alignment horizontal="left" vertical="center"/>
    </xf>
    <xf numFmtId="1" fontId="8" fillId="2" borderId="13" xfId="0" applyNumberFormat="1" applyFont="1" applyFill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right" vertical="center" wrapText="1"/>
      <protection hidden="1"/>
    </xf>
    <xf numFmtId="0" fontId="8" fillId="0" borderId="13" xfId="0" applyFont="1" applyBorder="1" applyAlignment="1" applyProtection="1">
      <alignment horizontal="right" vertical="center" wrapText="1"/>
      <protection hidden="1"/>
    </xf>
    <xf numFmtId="0" fontId="8" fillId="0" borderId="14" xfId="0" applyFont="1" applyBorder="1" applyAlignment="1" applyProtection="1">
      <alignment horizontal="right" vertical="center" wrapText="1"/>
      <protection hidden="1"/>
    </xf>
    <xf numFmtId="0" fontId="25" fillId="4" borderId="12" xfId="0" applyFont="1" applyFill="1" applyBorder="1" applyAlignment="1" applyProtection="1">
      <alignment horizontal="center" vertical="center"/>
      <protection hidden="1"/>
    </xf>
    <xf numFmtId="0" fontId="25" fillId="4" borderId="13" xfId="0" applyFont="1" applyFill="1" applyBorder="1" applyAlignment="1" applyProtection="1">
      <alignment horizontal="center" vertical="center"/>
      <protection hidden="1"/>
    </xf>
    <xf numFmtId="0" fontId="25" fillId="4" borderId="14" xfId="0" applyFont="1" applyFill="1" applyBorder="1" applyAlignment="1" applyProtection="1">
      <alignment horizontal="center" vertical="center"/>
      <protection hidden="1"/>
    </xf>
    <xf numFmtId="0" fontId="24" fillId="6" borderId="13" xfId="0" applyFont="1" applyFill="1" applyBorder="1" applyAlignment="1" applyProtection="1">
      <alignment horizontal="right" vertical="center"/>
      <protection hidden="1"/>
    </xf>
    <xf numFmtId="0" fontId="24" fillId="6" borderId="14" xfId="0" applyFont="1" applyFill="1" applyBorder="1" applyAlignment="1" applyProtection="1">
      <alignment horizontal="right" vertical="center"/>
      <protection hidden="1"/>
    </xf>
    <xf numFmtId="49" fontId="8" fillId="0" borderId="12" xfId="0" applyNumberFormat="1" applyFont="1" applyBorder="1" applyAlignment="1" applyProtection="1">
      <alignment horizontal="right" vertical="center"/>
      <protection hidden="1"/>
    </xf>
    <xf numFmtId="49" fontId="8" fillId="0" borderId="13" xfId="0" applyNumberFormat="1" applyFont="1" applyBorder="1" applyAlignment="1" applyProtection="1">
      <alignment horizontal="right" vertical="center"/>
      <protection hidden="1"/>
    </xf>
    <xf numFmtId="49" fontId="8" fillId="0" borderId="14" xfId="0" applyNumberFormat="1" applyFont="1" applyBorder="1" applyAlignment="1" applyProtection="1">
      <alignment horizontal="right" vertical="center"/>
      <protection hidden="1"/>
    </xf>
    <xf numFmtId="0" fontId="13" fillId="12" borderId="20" xfId="0" applyFont="1" applyFill="1" applyBorder="1" applyAlignment="1" applyProtection="1">
      <alignment horizontal="center" vertical="center" wrapText="1"/>
      <protection hidden="1"/>
    </xf>
    <xf numFmtId="0" fontId="13" fillId="12" borderId="0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1" fontId="13" fillId="12" borderId="0" xfId="0" applyNumberFormat="1" applyFont="1" applyFill="1" applyAlignment="1" applyProtection="1">
      <alignment horizontal="center" vertical="center"/>
      <protection hidden="1"/>
    </xf>
    <xf numFmtId="1" fontId="9" fillId="12" borderId="16" xfId="0" applyNumberFormat="1" applyFont="1" applyFill="1" applyBorder="1" applyAlignment="1" applyProtection="1">
      <alignment horizontal="center" vertical="center"/>
      <protection hidden="1"/>
    </xf>
    <xf numFmtId="1" fontId="25" fillId="4" borderId="12" xfId="0" applyNumberFormat="1" applyFont="1" applyFill="1" applyBorder="1" applyAlignment="1" applyProtection="1">
      <alignment horizontal="center" vertical="center"/>
      <protection hidden="1"/>
    </xf>
    <xf numFmtId="1" fontId="25" fillId="4" borderId="13" xfId="0" applyNumberFormat="1" applyFont="1" applyFill="1" applyBorder="1" applyAlignment="1" applyProtection="1">
      <alignment horizontal="center" vertical="center"/>
      <protection hidden="1"/>
    </xf>
    <xf numFmtId="1" fontId="25" fillId="4" borderId="14" xfId="0" applyNumberFormat="1" applyFont="1" applyFill="1" applyBorder="1" applyAlignment="1" applyProtection="1">
      <alignment horizontal="center" vertical="center"/>
      <protection hidden="1"/>
    </xf>
    <xf numFmtId="49" fontId="13" fillId="2" borderId="22" xfId="0" applyNumberFormat="1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49" fontId="31" fillId="5" borderId="46" xfId="0" applyNumberFormat="1" applyFont="1" applyFill="1" applyBorder="1" applyAlignment="1" applyProtection="1">
      <alignment horizontal="left" vertical="top" wrapText="1"/>
      <protection hidden="1"/>
    </xf>
    <xf numFmtId="49" fontId="31" fillId="5" borderId="22" xfId="0" applyNumberFormat="1" applyFont="1" applyFill="1" applyBorder="1" applyAlignment="1" applyProtection="1">
      <alignment horizontal="left" vertical="top" wrapText="1"/>
      <protection hidden="1"/>
    </xf>
    <xf numFmtId="49" fontId="31" fillId="5" borderId="37" xfId="0" applyNumberFormat="1" applyFont="1" applyFill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18" fillId="6" borderId="6" xfId="0" applyFont="1" applyFill="1" applyBorder="1" applyAlignment="1" applyProtection="1">
      <alignment horizontal="center" vertical="center"/>
      <protection hidden="1"/>
    </xf>
    <xf numFmtId="0" fontId="18" fillId="10" borderId="6" xfId="0" applyFont="1" applyFill="1" applyBorder="1" applyAlignment="1" applyProtection="1">
      <alignment horizontal="center" vertical="center"/>
      <protection hidden="1"/>
    </xf>
    <xf numFmtId="49" fontId="7" fillId="0" borderId="17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14" fontId="7" fillId="0" borderId="17" xfId="0" applyNumberFormat="1" applyFont="1" applyBorder="1" applyAlignment="1" applyProtection="1">
      <alignment horizontal="left" vertical="center"/>
      <protection locked="0"/>
    </xf>
    <xf numFmtId="0" fontId="18" fillId="6" borderId="0" xfId="0" applyFont="1" applyFill="1" applyAlignment="1" applyProtection="1">
      <alignment horizontal="center" vertical="center"/>
      <protection hidden="1"/>
    </xf>
    <xf numFmtId="0" fontId="18" fillId="10" borderId="0" xfId="0" applyFont="1" applyFill="1" applyAlignment="1" applyProtection="1">
      <alignment horizontal="center" vertical="center"/>
      <protection hidden="1"/>
    </xf>
  </cellXfs>
  <cellStyles count="3">
    <cellStyle name="Normal" xfId="0" builtinId="0"/>
    <cellStyle name="Normal 2" xfId="1" xr:uid="{B48A27D6-FE7B-4E9F-AE8A-4CFC7489099E}"/>
    <cellStyle name="Normal 2 3 2" xfId="2" xr:uid="{A10F40D2-5BA9-452D-8994-4FFE241A59E5}"/>
  </cellStyles>
  <dxfs count="5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15875</xdr:rowOff>
    </xdr:from>
    <xdr:to>
      <xdr:col>9</xdr:col>
      <xdr:colOff>563880</xdr:colOff>
      <xdr:row>22</xdr:row>
      <xdr:rowOff>6985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C90D22C-042F-4800-8DC1-3B10428C4FD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1158875"/>
          <a:ext cx="6659880" cy="30391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15875</xdr:colOff>
      <xdr:row>27</xdr:row>
      <xdr:rowOff>15875</xdr:rowOff>
    </xdr:from>
    <xdr:to>
      <xdr:col>9</xdr:col>
      <xdr:colOff>579755</xdr:colOff>
      <xdr:row>30</xdr:row>
      <xdr:rowOff>49530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F625FAB-B51E-4CDE-8EEB-B0DB87FEE2E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125" y="5159375"/>
          <a:ext cx="6659880" cy="6051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6989F-78BC-4B38-8A50-7CB2CB73D5D0}">
  <sheetPr>
    <tabColor rgb="FF92D050"/>
  </sheetPr>
  <dimension ref="A1:K51"/>
  <sheetViews>
    <sheetView tabSelected="1" view="pageBreakPreview" zoomScaleNormal="100" zoomScaleSheetLayoutView="100" workbookViewId="0">
      <selection activeCell="C16" sqref="C16:E16"/>
    </sheetView>
  </sheetViews>
  <sheetFormatPr baseColWidth="10" defaultColWidth="10.85546875" defaultRowHeight="12" x14ac:dyDescent="0.2"/>
  <cols>
    <col min="1" max="2" width="10.85546875" style="10"/>
    <col min="3" max="3" width="7.5703125" style="10" customWidth="1"/>
    <col min="4" max="4" width="10.85546875" style="10" customWidth="1"/>
    <col min="5" max="5" width="14.28515625" style="10" customWidth="1"/>
    <col min="6" max="6" width="12.42578125" style="10" customWidth="1"/>
    <col min="7" max="7" width="10.42578125" style="10" customWidth="1"/>
    <col min="8" max="8" width="11.28515625" style="10" customWidth="1"/>
    <col min="9" max="9" width="12" style="10" customWidth="1"/>
    <col min="10" max="10" width="12.42578125" style="10" customWidth="1"/>
    <col min="11" max="11" width="12.140625" style="10" customWidth="1"/>
    <col min="12" max="16384" width="10.85546875" style="10"/>
  </cols>
  <sheetData>
    <row r="1" spans="1:11" ht="15" x14ac:dyDescent="0.25">
      <c r="A1" s="51" t="s">
        <v>122</v>
      </c>
      <c r="B1" s="2"/>
      <c r="C1" s="2"/>
      <c r="D1" s="2"/>
      <c r="E1" s="2"/>
      <c r="F1" s="2"/>
      <c r="G1" s="2"/>
      <c r="H1" s="2"/>
      <c r="I1" s="2"/>
      <c r="J1" s="261" t="s">
        <v>260</v>
      </c>
      <c r="K1" s="261"/>
    </row>
    <row r="2" spans="1:11" ht="12.7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228" t="s">
        <v>126</v>
      </c>
      <c r="B3" s="229"/>
      <c r="C3" s="229"/>
      <c r="D3" s="229"/>
      <c r="E3" s="230"/>
      <c r="F3" s="290" t="s">
        <v>177</v>
      </c>
      <c r="G3" s="290"/>
      <c r="H3" s="290"/>
      <c r="I3" s="290"/>
      <c r="J3" s="290"/>
      <c r="K3" s="291"/>
    </row>
    <row r="4" spans="1:11" x14ac:dyDescent="0.2">
      <c r="A4" s="330" t="s">
        <v>169</v>
      </c>
      <c r="B4" s="289"/>
      <c r="C4" s="331"/>
      <c r="D4" s="331"/>
      <c r="E4" s="332"/>
      <c r="F4" s="288"/>
      <c r="G4" s="289"/>
      <c r="H4" s="343" t="s">
        <v>146</v>
      </c>
      <c r="I4" s="344"/>
      <c r="J4" s="347" t="s">
        <v>166</v>
      </c>
      <c r="K4" s="348"/>
    </row>
    <row r="5" spans="1:11" x14ac:dyDescent="0.2">
      <c r="A5" s="330" t="s">
        <v>170</v>
      </c>
      <c r="B5" s="289"/>
      <c r="C5" s="331"/>
      <c r="D5" s="331"/>
      <c r="E5" s="332"/>
      <c r="F5" s="288" t="s">
        <v>127</v>
      </c>
      <c r="G5" s="289"/>
      <c r="H5" s="292"/>
      <c r="I5" s="293"/>
      <c r="J5" s="345"/>
      <c r="K5" s="346"/>
    </row>
    <row r="6" spans="1:11" x14ac:dyDescent="0.2">
      <c r="A6" s="330" t="s">
        <v>171</v>
      </c>
      <c r="B6" s="289"/>
      <c r="C6" s="331"/>
      <c r="D6" s="331"/>
      <c r="E6" s="332"/>
      <c r="F6" s="128" t="s">
        <v>167</v>
      </c>
      <c r="G6" s="116"/>
      <c r="H6" s="292"/>
      <c r="I6" s="293"/>
      <c r="J6" s="345"/>
      <c r="K6" s="346"/>
    </row>
    <row r="7" spans="1:11" ht="14.65" customHeight="1" x14ac:dyDescent="0.2">
      <c r="A7" s="330" t="s">
        <v>172</v>
      </c>
      <c r="B7" s="289"/>
      <c r="C7" s="337"/>
      <c r="D7" s="337"/>
      <c r="E7" s="338"/>
      <c r="F7" s="272" t="s">
        <v>128</v>
      </c>
      <c r="G7" s="273"/>
      <c r="H7" s="292"/>
      <c r="I7" s="293"/>
      <c r="J7" s="345"/>
      <c r="K7" s="346"/>
    </row>
    <row r="8" spans="1:11" ht="14.25" thickBot="1" x14ac:dyDescent="0.3">
      <c r="A8" s="335" t="s">
        <v>125</v>
      </c>
      <c r="B8" s="336"/>
      <c r="C8" s="339"/>
      <c r="D8" s="339"/>
      <c r="E8" s="340"/>
      <c r="F8" s="306" t="s">
        <v>168</v>
      </c>
      <c r="G8" s="307"/>
      <c r="H8" s="304"/>
      <c r="I8" s="305"/>
      <c r="J8" s="316"/>
      <c r="K8" s="317"/>
    </row>
    <row r="9" spans="1:11" ht="12.75" thickBot="1" x14ac:dyDescent="0.25">
      <c r="A9" s="333" t="s">
        <v>173</v>
      </c>
      <c r="B9" s="334"/>
      <c r="C9" s="341"/>
      <c r="D9" s="341"/>
      <c r="E9" s="342"/>
      <c r="F9" s="314" t="s">
        <v>174</v>
      </c>
      <c r="G9" s="315"/>
      <c r="H9" s="311"/>
      <c r="I9" s="312"/>
      <c r="J9" s="312"/>
      <c r="K9" s="313"/>
    </row>
    <row r="10" spans="1:11" x14ac:dyDescent="0.2">
      <c r="A10" s="6"/>
      <c r="B10" s="6"/>
      <c r="C10" s="119"/>
      <c r="D10" s="119"/>
      <c r="E10" s="119"/>
      <c r="F10" s="7"/>
      <c r="G10" s="7"/>
      <c r="H10" s="119"/>
      <c r="I10" s="119"/>
      <c r="J10" s="119"/>
      <c r="K10" s="119"/>
    </row>
    <row r="11" spans="1:11" ht="12.75" thickBot="1" x14ac:dyDescent="0.25">
      <c r="A11" s="6"/>
      <c r="B11" s="6"/>
      <c r="C11" s="119"/>
      <c r="D11" s="119"/>
      <c r="E11" s="119"/>
      <c r="F11" s="7"/>
      <c r="G11" s="7"/>
      <c r="H11" s="119"/>
      <c r="I11" s="119"/>
      <c r="J11" s="119"/>
      <c r="K11" s="119"/>
    </row>
    <row r="12" spans="1:11" ht="12.75" thickBot="1" x14ac:dyDescent="0.25">
      <c r="A12" s="287"/>
      <c r="B12" s="287"/>
      <c r="C12" s="242" t="s">
        <v>163</v>
      </c>
      <c r="D12" s="243"/>
      <c r="E12" s="243"/>
      <c r="F12" s="308" t="s">
        <v>124</v>
      </c>
      <c r="G12" s="308"/>
      <c r="H12" s="308"/>
      <c r="I12" s="309" t="s">
        <v>165</v>
      </c>
      <c r="J12" s="309"/>
      <c r="K12" s="310"/>
    </row>
    <row r="13" spans="1:11" ht="14.65" customHeight="1" x14ac:dyDescent="0.2">
      <c r="A13" s="250" t="s">
        <v>130</v>
      </c>
      <c r="B13" s="251"/>
      <c r="C13" s="252"/>
      <c r="D13" s="253"/>
      <c r="E13" s="254"/>
      <c r="F13" s="318"/>
      <c r="G13" s="319"/>
      <c r="H13" s="320"/>
      <c r="I13" s="278"/>
      <c r="J13" s="279"/>
      <c r="K13" s="280"/>
    </row>
    <row r="14" spans="1:11" ht="10.9" customHeight="1" x14ac:dyDescent="0.2">
      <c r="A14" s="248" t="s">
        <v>164</v>
      </c>
      <c r="B14" s="249"/>
      <c r="C14" s="239"/>
      <c r="D14" s="240"/>
      <c r="E14" s="241"/>
      <c r="F14" s="321"/>
      <c r="G14" s="322"/>
      <c r="H14" s="323"/>
      <c r="I14" s="214"/>
      <c r="J14" s="215"/>
      <c r="K14" s="216"/>
    </row>
    <row r="15" spans="1:11" ht="10.9" customHeight="1" x14ac:dyDescent="0.2">
      <c r="A15" s="237" t="s">
        <v>258</v>
      </c>
      <c r="B15" s="238"/>
      <c r="C15" s="239"/>
      <c r="D15" s="240"/>
      <c r="E15" s="241"/>
      <c r="F15" s="321"/>
      <c r="G15" s="322"/>
      <c r="H15" s="323"/>
      <c r="I15" s="214"/>
      <c r="J15" s="215"/>
      <c r="K15" s="216"/>
    </row>
    <row r="16" spans="1:11" ht="36" customHeight="1" x14ac:dyDescent="0.2">
      <c r="A16" s="246" t="s">
        <v>259</v>
      </c>
      <c r="B16" s="247"/>
      <c r="C16" s="255"/>
      <c r="D16" s="256"/>
      <c r="E16" s="257"/>
      <c r="F16" s="324"/>
      <c r="G16" s="325"/>
      <c r="H16" s="326"/>
      <c r="I16" s="281"/>
      <c r="J16" s="282"/>
      <c r="K16" s="283"/>
    </row>
    <row r="17" spans="1:11" ht="12.75" thickBot="1" x14ac:dyDescent="0.25">
      <c r="A17" s="244" t="s">
        <v>129</v>
      </c>
      <c r="B17" s="245"/>
      <c r="C17" s="258"/>
      <c r="D17" s="259"/>
      <c r="E17" s="260"/>
      <c r="F17" s="327"/>
      <c r="G17" s="328"/>
      <c r="H17" s="329"/>
      <c r="I17" s="284"/>
      <c r="J17" s="285"/>
      <c r="K17" s="286"/>
    </row>
    <row r="18" spans="1:11" x14ac:dyDescent="0.2">
      <c r="A18" s="8"/>
      <c r="B18" s="8"/>
      <c r="C18" s="119"/>
      <c r="D18" s="119"/>
      <c r="E18" s="119"/>
      <c r="F18" s="119"/>
      <c r="G18" s="119"/>
      <c r="H18" s="119"/>
      <c r="I18" s="119"/>
      <c r="J18" s="119"/>
      <c r="K18" s="119"/>
    </row>
    <row r="19" spans="1:11" ht="12.75" thickBot="1" x14ac:dyDescent="0.25">
      <c r="A19" s="8"/>
      <c r="B19" s="8"/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1" ht="24" customHeight="1" x14ac:dyDescent="0.2">
      <c r="A20" s="231" t="s">
        <v>131</v>
      </c>
      <c r="B20" s="232"/>
      <c r="C20" s="274" t="s">
        <v>157</v>
      </c>
      <c r="D20" s="275"/>
      <c r="E20" s="276"/>
      <c r="F20" s="277" t="s">
        <v>124</v>
      </c>
      <c r="G20" s="277"/>
      <c r="H20" s="277"/>
      <c r="I20" s="223" t="s">
        <v>158</v>
      </c>
      <c r="J20" s="223"/>
      <c r="K20" s="224"/>
    </row>
    <row r="21" spans="1:11" ht="12.75" thickBot="1" x14ac:dyDescent="0.25">
      <c r="A21" s="233"/>
      <c r="B21" s="234"/>
      <c r="C21" s="111" t="s">
        <v>161</v>
      </c>
      <c r="D21" s="111" t="s">
        <v>241</v>
      </c>
      <c r="E21" s="111" t="s">
        <v>236</v>
      </c>
      <c r="F21" s="112" t="s">
        <v>161</v>
      </c>
      <c r="G21" s="112" t="s">
        <v>241</v>
      </c>
      <c r="H21" s="112" t="s">
        <v>236</v>
      </c>
      <c r="I21" s="113" t="s">
        <v>161</v>
      </c>
      <c r="J21" s="113" t="s">
        <v>241</v>
      </c>
      <c r="K21" s="114" t="s">
        <v>236</v>
      </c>
    </row>
    <row r="22" spans="1:11" ht="13.5" customHeight="1" x14ac:dyDescent="0.2">
      <c r="A22" s="219" t="s">
        <v>132</v>
      </c>
      <c r="B22" s="220"/>
      <c r="C22" s="165"/>
      <c r="D22" s="165"/>
      <c r="E22" s="165"/>
      <c r="F22" s="166"/>
      <c r="G22" s="166"/>
      <c r="H22" s="166"/>
      <c r="I22" s="167"/>
      <c r="J22" s="167"/>
      <c r="K22" s="168"/>
    </row>
    <row r="23" spans="1:11" ht="13.5" customHeight="1" x14ac:dyDescent="0.2">
      <c r="A23" s="235" t="s">
        <v>133</v>
      </c>
      <c r="B23" s="236"/>
      <c r="C23" s="169"/>
      <c r="D23" s="169"/>
      <c r="E23" s="169"/>
      <c r="F23" s="170"/>
      <c r="G23" s="170"/>
      <c r="H23" s="170"/>
      <c r="I23" s="171"/>
      <c r="J23" s="171"/>
      <c r="K23" s="172"/>
    </row>
    <row r="24" spans="1:11" ht="13.5" customHeight="1" x14ac:dyDescent="0.2">
      <c r="A24" s="235" t="s">
        <v>134</v>
      </c>
      <c r="B24" s="236"/>
      <c r="C24" s="169"/>
      <c r="D24" s="169"/>
      <c r="E24" s="169"/>
      <c r="F24" s="170"/>
      <c r="G24" s="170"/>
      <c r="H24" s="170"/>
      <c r="I24" s="171"/>
      <c r="J24" s="171"/>
      <c r="K24" s="172"/>
    </row>
    <row r="25" spans="1:11" ht="13.5" customHeight="1" x14ac:dyDescent="0.2">
      <c r="A25" s="219" t="s">
        <v>135</v>
      </c>
      <c r="B25" s="220"/>
      <c r="C25" s="169"/>
      <c r="D25" s="169"/>
      <c r="E25" s="169"/>
      <c r="F25" s="170"/>
      <c r="G25" s="170"/>
      <c r="H25" s="170"/>
      <c r="I25" s="171"/>
      <c r="J25" s="171"/>
      <c r="K25" s="172"/>
    </row>
    <row r="26" spans="1:11" ht="13.5" customHeight="1" x14ac:dyDescent="0.2">
      <c r="A26" s="219" t="s">
        <v>136</v>
      </c>
      <c r="B26" s="220"/>
      <c r="C26" s="169"/>
      <c r="D26" s="169"/>
      <c r="E26" s="169"/>
      <c r="F26" s="170"/>
      <c r="G26" s="170"/>
      <c r="H26" s="170"/>
      <c r="I26" s="171"/>
      <c r="J26" s="171"/>
      <c r="K26" s="172"/>
    </row>
    <row r="27" spans="1:11" ht="13.5" customHeight="1" x14ac:dyDescent="0.2">
      <c r="A27" s="219" t="s">
        <v>137</v>
      </c>
      <c r="B27" s="220"/>
      <c r="C27" s="169"/>
      <c r="D27" s="169"/>
      <c r="E27" s="169"/>
      <c r="F27" s="170"/>
      <c r="G27" s="170"/>
      <c r="H27" s="170"/>
      <c r="I27" s="171"/>
      <c r="J27" s="171"/>
      <c r="K27" s="172"/>
    </row>
    <row r="28" spans="1:11" x14ac:dyDescent="0.2">
      <c r="A28" s="219" t="s">
        <v>138</v>
      </c>
      <c r="B28" s="220"/>
      <c r="C28" s="169"/>
      <c r="D28" s="169"/>
      <c r="E28" s="169"/>
      <c r="F28" s="170"/>
      <c r="G28" s="170"/>
      <c r="H28" s="170"/>
      <c r="I28" s="171"/>
      <c r="J28" s="171"/>
      <c r="K28" s="172"/>
    </row>
    <row r="29" spans="1:11" x14ac:dyDescent="0.2">
      <c r="A29" s="219" t="s">
        <v>162</v>
      </c>
      <c r="B29" s="220"/>
      <c r="C29" s="169"/>
      <c r="D29" s="169"/>
      <c r="E29" s="169"/>
      <c r="F29" s="170"/>
      <c r="G29" s="170"/>
      <c r="H29" s="170"/>
      <c r="I29" s="171"/>
      <c r="J29" s="171"/>
      <c r="K29" s="172"/>
    </row>
    <row r="30" spans="1:11" x14ac:dyDescent="0.2">
      <c r="A30" s="217" t="s">
        <v>139</v>
      </c>
      <c r="B30" s="218"/>
      <c r="C30" s="169"/>
      <c r="D30" s="169"/>
      <c r="E30" s="169"/>
      <c r="F30" s="170"/>
      <c r="G30" s="170"/>
      <c r="H30" s="170"/>
      <c r="I30" s="171"/>
      <c r="J30" s="171"/>
      <c r="K30" s="172"/>
    </row>
    <row r="31" spans="1:11" x14ac:dyDescent="0.2">
      <c r="A31" s="219" t="s">
        <v>159</v>
      </c>
      <c r="B31" s="220"/>
      <c r="C31" s="169"/>
      <c r="D31" s="169"/>
      <c r="E31" s="169"/>
      <c r="F31" s="170"/>
      <c r="G31" s="170"/>
      <c r="H31" s="170"/>
      <c r="I31" s="171"/>
      <c r="J31" s="171"/>
      <c r="K31" s="172"/>
    </row>
    <row r="32" spans="1:11" x14ac:dyDescent="0.2">
      <c r="A32" s="219" t="s">
        <v>160</v>
      </c>
      <c r="B32" s="220"/>
      <c r="C32" s="169"/>
      <c r="D32" s="169"/>
      <c r="E32" s="169"/>
      <c r="F32" s="170"/>
      <c r="G32" s="170"/>
      <c r="H32" s="170"/>
      <c r="I32" s="171"/>
      <c r="J32" s="171"/>
      <c r="K32" s="172"/>
    </row>
    <row r="33" spans="1:11" ht="13.5" customHeight="1" thickBot="1" x14ac:dyDescent="0.25">
      <c r="A33" s="221" t="s">
        <v>140</v>
      </c>
      <c r="B33" s="222"/>
      <c r="C33" s="173"/>
      <c r="D33" s="173"/>
      <c r="E33" s="173"/>
      <c r="F33" s="174"/>
      <c r="G33" s="175"/>
      <c r="H33" s="176"/>
      <c r="I33" s="177"/>
      <c r="J33" s="177"/>
      <c r="K33" s="178"/>
    </row>
    <row r="34" spans="1:11" ht="64.5" customHeight="1" thickBot="1" x14ac:dyDescent="0.25">
      <c r="A34" s="225" t="s">
        <v>257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7"/>
    </row>
    <row r="35" spans="1:11" x14ac:dyDescent="0.2">
      <c r="A35" s="1"/>
      <c r="B35" s="129"/>
      <c r="C35" s="129"/>
      <c r="D35" s="129"/>
      <c r="E35" s="129"/>
      <c r="F35" s="129"/>
      <c r="G35" s="129"/>
      <c r="H35" s="129"/>
      <c r="I35" s="129"/>
      <c r="J35" s="4"/>
      <c r="K35" s="2"/>
    </row>
    <row r="36" spans="1:11" ht="12.75" thickBo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 customHeight="1" thickBot="1" x14ac:dyDescent="0.25">
      <c r="A37" s="11" t="s">
        <v>141</v>
      </c>
      <c r="B37" s="12"/>
      <c r="C37" s="12"/>
      <c r="D37" s="12"/>
      <c r="E37" s="12"/>
      <c r="F37" s="12"/>
      <c r="G37" s="12"/>
      <c r="H37" s="12"/>
      <c r="I37" s="12"/>
      <c r="J37" s="13"/>
      <c r="K37" s="130"/>
    </row>
    <row r="38" spans="1:11" ht="12.75" thickBot="1" x14ac:dyDescent="0.25">
      <c r="A38" s="262" t="s">
        <v>176</v>
      </c>
      <c r="B38" s="263"/>
      <c r="C38" s="263"/>
      <c r="D38" s="263"/>
      <c r="E38" s="263"/>
      <c r="F38" s="263"/>
      <c r="G38" s="263"/>
      <c r="H38" s="263"/>
      <c r="I38" s="263"/>
      <c r="J38" s="264"/>
      <c r="K38" s="131"/>
    </row>
    <row r="39" spans="1:11" ht="12.75" thickBot="1" x14ac:dyDescent="0.25">
      <c r="A39" s="117"/>
      <c r="B39" s="118"/>
      <c r="C39" s="118"/>
      <c r="D39" s="118"/>
      <c r="E39" s="118"/>
      <c r="F39" s="118"/>
      <c r="G39" s="132"/>
      <c r="H39" s="268" t="s">
        <v>146</v>
      </c>
      <c r="I39" s="269"/>
      <c r="J39" s="270" t="s">
        <v>145</v>
      </c>
      <c r="K39" s="271"/>
    </row>
    <row r="40" spans="1:11" ht="49.15" customHeight="1" x14ac:dyDescent="0.2">
      <c r="A40" s="265" t="s">
        <v>142</v>
      </c>
      <c r="B40" s="266"/>
      <c r="C40" s="266"/>
      <c r="D40" s="266"/>
      <c r="E40" s="267"/>
      <c r="F40" s="31" t="s">
        <v>175</v>
      </c>
      <c r="G40" s="297" t="s">
        <v>155</v>
      </c>
      <c r="H40" s="32" t="s">
        <v>178</v>
      </c>
      <c r="I40" s="32" t="s">
        <v>179</v>
      </c>
      <c r="J40" s="33" t="s">
        <v>178</v>
      </c>
      <c r="K40" s="34" t="s">
        <v>179</v>
      </c>
    </row>
    <row r="41" spans="1:11" ht="13.5" customHeight="1" x14ac:dyDescent="0.2">
      <c r="A41" s="300" t="s">
        <v>148</v>
      </c>
      <c r="B41" s="295"/>
      <c r="C41" s="295"/>
      <c r="D41" s="295"/>
      <c r="E41" s="296"/>
      <c r="F41" s="3">
        <v>10</v>
      </c>
      <c r="G41" s="298"/>
      <c r="H41" s="179"/>
      <c r="I41" s="179"/>
      <c r="J41" s="180"/>
      <c r="K41" s="181"/>
    </row>
    <row r="42" spans="1:11" ht="13.5" customHeight="1" x14ac:dyDescent="0.2">
      <c r="A42" s="300" t="s">
        <v>147</v>
      </c>
      <c r="B42" s="295"/>
      <c r="C42" s="295"/>
      <c r="D42" s="295"/>
      <c r="E42" s="296"/>
      <c r="F42" s="3">
        <v>9</v>
      </c>
      <c r="G42" s="298"/>
      <c r="H42" s="179"/>
      <c r="I42" s="179"/>
      <c r="J42" s="180"/>
      <c r="K42" s="181"/>
    </row>
    <row r="43" spans="1:11" ht="13.5" customHeight="1" x14ac:dyDescent="0.2">
      <c r="A43" s="300" t="s">
        <v>149</v>
      </c>
      <c r="B43" s="295"/>
      <c r="C43" s="295"/>
      <c r="D43" s="295"/>
      <c r="E43" s="296"/>
      <c r="F43" s="3">
        <v>8</v>
      </c>
      <c r="G43" s="298"/>
      <c r="H43" s="179"/>
      <c r="I43" s="179"/>
      <c r="J43" s="180"/>
      <c r="K43" s="181"/>
    </row>
    <row r="44" spans="1:11" ht="13.5" customHeight="1" x14ac:dyDescent="0.2">
      <c r="A44" s="294" t="s">
        <v>150</v>
      </c>
      <c r="B44" s="295"/>
      <c r="C44" s="295"/>
      <c r="D44" s="295"/>
      <c r="E44" s="296"/>
      <c r="F44" s="3">
        <v>7</v>
      </c>
      <c r="G44" s="298"/>
      <c r="H44" s="179"/>
      <c r="I44" s="179"/>
      <c r="J44" s="180"/>
      <c r="K44" s="181"/>
    </row>
    <row r="45" spans="1:11" ht="13.5" customHeight="1" x14ac:dyDescent="0.2">
      <c r="A45" s="294" t="s">
        <v>151</v>
      </c>
      <c r="B45" s="295"/>
      <c r="C45" s="295"/>
      <c r="D45" s="295"/>
      <c r="E45" s="296"/>
      <c r="F45" s="3">
        <v>6</v>
      </c>
      <c r="G45" s="298"/>
      <c r="H45" s="179"/>
      <c r="I45" s="179"/>
      <c r="J45" s="180"/>
      <c r="K45" s="181"/>
    </row>
    <row r="46" spans="1:11" ht="13.5" customHeight="1" x14ac:dyDescent="0.2">
      <c r="A46" s="294" t="s">
        <v>143</v>
      </c>
      <c r="B46" s="295"/>
      <c r="C46" s="295"/>
      <c r="D46" s="295"/>
      <c r="E46" s="296"/>
      <c r="F46" s="3">
        <v>5</v>
      </c>
      <c r="G46" s="298"/>
      <c r="H46" s="179"/>
      <c r="I46" s="179"/>
      <c r="J46" s="180"/>
      <c r="K46" s="181"/>
    </row>
    <row r="47" spans="1:11" ht="13.5" customHeight="1" x14ac:dyDescent="0.2">
      <c r="A47" s="294" t="s">
        <v>152</v>
      </c>
      <c r="B47" s="295"/>
      <c r="C47" s="295"/>
      <c r="D47" s="295"/>
      <c r="E47" s="296"/>
      <c r="F47" s="3">
        <v>4</v>
      </c>
      <c r="G47" s="298"/>
      <c r="H47" s="179"/>
      <c r="I47" s="179"/>
      <c r="J47" s="180"/>
      <c r="K47" s="181"/>
    </row>
    <row r="48" spans="1:11" ht="13.5" customHeight="1" x14ac:dyDescent="0.2">
      <c r="A48" s="294" t="s">
        <v>153</v>
      </c>
      <c r="B48" s="295"/>
      <c r="C48" s="295"/>
      <c r="D48" s="295"/>
      <c r="E48" s="296"/>
      <c r="F48" s="3">
        <v>3</v>
      </c>
      <c r="G48" s="298"/>
      <c r="H48" s="179"/>
      <c r="I48" s="179"/>
      <c r="J48" s="180"/>
      <c r="K48" s="181"/>
    </row>
    <row r="49" spans="1:11" ht="13.5" customHeight="1" x14ac:dyDescent="0.2">
      <c r="A49" s="294" t="s">
        <v>144</v>
      </c>
      <c r="B49" s="295"/>
      <c r="C49" s="295"/>
      <c r="D49" s="295"/>
      <c r="E49" s="296"/>
      <c r="F49" s="3">
        <v>2</v>
      </c>
      <c r="G49" s="298"/>
      <c r="H49" s="179"/>
      <c r="I49" s="179"/>
      <c r="J49" s="180"/>
      <c r="K49" s="181"/>
    </row>
    <row r="50" spans="1:11" ht="13.5" customHeight="1" x14ac:dyDescent="0.2">
      <c r="A50" s="300" t="s">
        <v>156</v>
      </c>
      <c r="B50" s="295"/>
      <c r="C50" s="295"/>
      <c r="D50" s="295"/>
      <c r="E50" s="296"/>
      <c r="F50" s="3">
        <v>1</v>
      </c>
      <c r="G50" s="298"/>
      <c r="H50" s="179"/>
      <c r="I50" s="179"/>
      <c r="J50" s="180"/>
      <c r="K50" s="181"/>
    </row>
    <row r="51" spans="1:11" ht="13.5" customHeight="1" thickBot="1" x14ac:dyDescent="0.25">
      <c r="A51" s="301" t="s">
        <v>154</v>
      </c>
      <c r="B51" s="302"/>
      <c r="C51" s="302"/>
      <c r="D51" s="302"/>
      <c r="E51" s="303"/>
      <c r="F51" s="5">
        <v>0</v>
      </c>
      <c r="G51" s="299"/>
      <c r="H51" s="133"/>
      <c r="I51" s="133"/>
      <c r="J51" s="134"/>
      <c r="K51" s="164"/>
    </row>
  </sheetData>
  <sheetProtection algorithmName="SHA-512" hashValue="kuKJL5C38CcUxKcD8T9J5Ep9gM8bpQi9gG3S9UeRhPEMD0x9dakRgPgFdAwhngTiLSQdfCpmH9HHvwOevgONRA==" saltValue="RBfYR9jWMi2EFLkymU3txA==" spinCount="100000" sheet="1" objects="1" scenarios="1" selectLockedCells="1"/>
  <mergeCells count="88">
    <mergeCell ref="F4:G4"/>
    <mergeCell ref="H4:I4"/>
    <mergeCell ref="J5:K5"/>
    <mergeCell ref="J6:K6"/>
    <mergeCell ref="J7:K7"/>
    <mergeCell ref="J4:K4"/>
    <mergeCell ref="H6:I6"/>
    <mergeCell ref="H7:I7"/>
    <mergeCell ref="A9:B9"/>
    <mergeCell ref="A8:B8"/>
    <mergeCell ref="A7:B7"/>
    <mergeCell ref="A6:B6"/>
    <mergeCell ref="C7:E7"/>
    <mergeCell ref="C8:E8"/>
    <mergeCell ref="C9:E9"/>
    <mergeCell ref="A5:B5"/>
    <mergeCell ref="A4:B4"/>
    <mergeCell ref="C4:E4"/>
    <mergeCell ref="C5:E5"/>
    <mergeCell ref="C6:E6"/>
    <mergeCell ref="F13:H13"/>
    <mergeCell ref="F15:H15"/>
    <mergeCell ref="F16:H16"/>
    <mergeCell ref="F17:H17"/>
    <mergeCell ref="F14:H14"/>
    <mergeCell ref="H8:I8"/>
    <mergeCell ref="F8:G8"/>
    <mergeCell ref="F12:H12"/>
    <mergeCell ref="I12:K12"/>
    <mergeCell ref="H9:K9"/>
    <mergeCell ref="F9:G9"/>
    <mergeCell ref="J8:K8"/>
    <mergeCell ref="A44:E44"/>
    <mergeCell ref="A45:E45"/>
    <mergeCell ref="A46:E46"/>
    <mergeCell ref="G40:G51"/>
    <mergeCell ref="A41:E41"/>
    <mergeCell ref="A42:E42"/>
    <mergeCell ref="A43:E43"/>
    <mergeCell ref="A47:E47"/>
    <mergeCell ref="A48:E48"/>
    <mergeCell ref="A49:E49"/>
    <mergeCell ref="A50:E50"/>
    <mergeCell ref="A51:E51"/>
    <mergeCell ref="J1:K1"/>
    <mergeCell ref="A38:J38"/>
    <mergeCell ref="A40:E40"/>
    <mergeCell ref="H39:I39"/>
    <mergeCell ref="J39:K39"/>
    <mergeCell ref="F7:G7"/>
    <mergeCell ref="C20:E20"/>
    <mergeCell ref="F20:H20"/>
    <mergeCell ref="I13:K13"/>
    <mergeCell ref="I15:K15"/>
    <mergeCell ref="I16:K16"/>
    <mergeCell ref="I17:K17"/>
    <mergeCell ref="A12:B12"/>
    <mergeCell ref="F5:G5"/>
    <mergeCell ref="F3:K3"/>
    <mergeCell ref="H5:I5"/>
    <mergeCell ref="A3:E3"/>
    <mergeCell ref="A20:B21"/>
    <mergeCell ref="A22:B22"/>
    <mergeCell ref="A23:B23"/>
    <mergeCell ref="A24:B24"/>
    <mergeCell ref="A15:B15"/>
    <mergeCell ref="C14:E14"/>
    <mergeCell ref="C12:E12"/>
    <mergeCell ref="A17:B17"/>
    <mergeCell ref="A16:B16"/>
    <mergeCell ref="A14:B14"/>
    <mergeCell ref="A13:B13"/>
    <mergeCell ref="C13:E13"/>
    <mergeCell ref="C15:E15"/>
    <mergeCell ref="C16:E16"/>
    <mergeCell ref="C17:E17"/>
    <mergeCell ref="A34:K34"/>
    <mergeCell ref="A26:B26"/>
    <mergeCell ref="A27:B27"/>
    <mergeCell ref="A28:B28"/>
    <mergeCell ref="A29:B29"/>
    <mergeCell ref="I14:K14"/>
    <mergeCell ref="A30:B30"/>
    <mergeCell ref="A31:B31"/>
    <mergeCell ref="A32:B32"/>
    <mergeCell ref="A33:B33"/>
    <mergeCell ref="A25:B25"/>
    <mergeCell ref="I20:K20"/>
  </mergeCells>
  <dataValidations count="2">
    <dataValidation allowBlank="1" showInputMessage="1" showErrorMessage="1" sqref="F31:F32 I22:I30 C22:D30 F22:G30 B35:C35 H35:I35" xr:uid="{2A2C86F4-4F49-499F-B0CE-F2F482AE2B78}"/>
    <dataValidation type="list" allowBlank="1" showInputMessage="1" showErrorMessage="1" sqref="D35:G35" xr:uid="{206B160D-6280-40E9-8590-1B401BA6E0A1}">
      <formula1>"Ja, Nein"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E73C7-3DF1-43EE-AEC4-2FFFCF0CBBED}">
  <sheetPr>
    <tabColor rgb="FF92D050"/>
  </sheetPr>
  <dimension ref="A1:BM99"/>
  <sheetViews>
    <sheetView view="pageBreakPreview" zoomScaleNormal="100" zoomScaleSheetLayoutView="100" workbookViewId="0">
      <selection activeCell="T91" sqref="T91"/>
    </sheetView>
  </sheetViews>
  <sheetFormatPr baseColWidth="10" defaultColWidth="10.85546875" defaultRowHeight="12" x14ac:dyDescent="0.2"/>
  <cols>
    <col min="1" max="1" width="20.28515625" style="10" customWidth="1"/>
    <col min="2" max="2" width="5.42578125" style="10" customWidth="1"/>
    <col min="3" max="3" width="2" style="10" customWidth="1"/>
    <col min="4" max="7" width="3.85546875" style="10" customWidth="1"/>
    <col min="8" max="8" width="1.7109375" style="10" customWidth="1"/>
    <col min="9" max="12" width="3.85546875" style="10" customWidth="1"/>
    <col min="13" max="16" width="1.7109375" style="10" customWidth="1"/>
    <col min="17" max="17" width="18.28515625" style="10" bestFit="1" customWidth="1"/>
    <col min="18" max="18" width="5.42578125" style="10" customWidth="1"/>
    <col min="19" max="19" width="2" style="10" customWidth="1"/>
    <col min="20" max="23" width="3.7109375" style="10" customWidth="1"/>
    <col min="24" max="24" width="1.7109375" style="10" customWidth="1"/>
    <col min="25" max="28" width="3.7109375" style="10" customWidth="1"/>
    <col min="29" max="30" width="1.7109375" style="10" customWidth="1"/>
    <col min="31" max="16384" width="10.85546875" style="10"/>
  </cols>
  <sheetData>
    <row r="1" spans="1:35" s="9" customFormat="1" ht="14.65" customHeight="1" x14ac:dyDescent="0.25">
      <c r="A1" s="51" t="s">
        <v>122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  <c r="P1" s="54"/>
      <c r="Q1" s="53"/>
      <c r="R1" s="386" t="s">
        <v>260</v>
      </c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55"/>
      <c r="AD1" s="55"/>
      <c r="AE1" s="55"/>
      <c r="AF1" s="55"/>
      <c r="AG1" s="55"/>
      <c r="AH1" s="55"/>
      <c r="AI1" s="55"/>
    </row>
    <row r="2" spans="1:35" x14ac:dyDescent="0.2">
      <c r="A2" s="56"/>
      <c r="B2" s="17"/>
      <c r="C2" s="37"/>
      <c r="D2" s="37"/>
      <c r="E2" s="37"/>
      <c r="F2" s="37"/>
      <c r="G2" s="37"/>
      <c r="H2" s="37"/>
      <c r="I2" s="37"/>
      <c r="J2" s="37"/>
      <c r="K2" s="37"/>
      <c r="L2" s="37"/>
      <c r="M2" s="57"/>
      <c r="N2" s="57"/>
      <c r="O2" s="57"/>
      <c r="P2" s="57"/>
      <c r="Q2" s="37"/>
      <c r="R2" s="17"/>
      <c r="S2" s="37"/>
      <c r="T2" s="37"/>
      <c r="U2" s="37"/>
      <c r="V2" s="37"/>
      <c r="W2" s="58"/>
      <c r="X2" s="58"/>
      <c r="Y2" s="58"/>
      <c r="Z2" s="58"/>
      <c r="AA2" s="58"/>
      <c r="AB2" s="58"/>
      <c r="AC2" s="2"/>
      <c r="AD2" s="2"/>
      <c r="AE2" s="2"/>
      <c r="AF2" s="2"/>
      <c r="AG2" s="2"/>
      <c r="AH2" s="2"/>
      <c r="AI2" s="2"/>
    </row>
    <row r="3" spans="1:35" ht="17.649999999999999" customHeight="1" x14ac:dyDescent="0.2">
      <c r="A3" s="59" t="s">
        <v>123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60" t="s">
        <v>185</v>
      </c>
      <c r="S3" s="39"/>
      <c r="T3" s="61"/>
      <c r="U3" s="61"/>
      <c r="V3" s="391"/>
      <c r="W3" s="391"/>
      <c r="X3" s="391"/>
      <c r="Y3" s="391"/>
      <c r="Z3" s="391"/>
      <c r="AA3" s="391"/>
      <c r="AB3" s="391"/>
      <c r="AC3" s="2"/>
      <c r="AD3" s="2"/>
      <c r="AE3" s="2"/>
      <c r="AF3" s="2"/>
      <c r="AG3" s="2"/>
      <c r="AH3" s="2"/>
      <c r="AI3" s="2"/>
    </row>
    <row r="4" spans="1:35" ht="19.5" customHeight="1" x14ac:dyDescent="0.2">
      <c r="A4" s="59" t="s">
        <v>124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62" t="s">
        <v>184</v>
      </c>
      <c r="S4" s="37"/>
      <c r="T4" s="37"/>
      <c r="U4" s="63"/>
      <c r="V4" s="390"/>
      <c r="W4" s="390"/>
      <c r="X4" s="390"/>
      <c r="Y4" s="390"/>
      <c r="Z4" s="390"/>
      <c r="AA4" s="390"/>
      <c r="AB4" s="390"/>
      <c r="AC4" s="2"/>
      <c r="AD4" s="2"/>
      <c r="AE4" s="2"/>
      <c r="AF4" s="2"/>
      <c r="AG4" s="2"/>
      <c r="AH4" s="2"/>
      <c r="AI4" s="2"/>
    </row>
    <row r="5" spans="1:35" ht="19.5" customHeight="1" x14ac:dyDescent="0.2">
      <c r="A5" s="62"/>
      <c r="B5" s="17"/>
      <c r="C5" s="37"/>
      <c r="D5" s="37"/>
      <c r="E5" s="37"/>
      <c r="F5" s="37"/>
      <c r="G5" s="37"/>
      <c r="H5" s="37"/>
      <c r="I5" s="37"/>
      <c r="J5" s="37"/>
      <c r="K5" s="37"/>
      <c r="L5" s="37"/>
      <c r="M5" s="57"/>
      <c r="N5" s="57"/>
      <c r="O5" s="57"/>
      <c r="P5" s="57"/>
      <c r="Q5" s="37"/>
      <c r="R5" s="64"/>
      <c r="S5" s="37"/>
      <c r="T5" s="37"/>
      <c r="U5" s="37"/>
      <c r="V5" s="37"/>
      <c r="W5" s="37"/>
      <c r="X5" s="37"/>
      <c r="Y5" s="37"/>
      <c r="Z5" s="37"/>
      <c r="AA5" s="37"/>
      <c r="AB5" s="37"/>
      <c r="AC5" s="2"/>
      <c r="AD5" s="2"/>
      <c r="AE5" s="2"/>
      <c r="AF5" s="2"/>
      <c r="AG5" s="2"/>
      <c r="AH5" s="2"/>
      <c r="AI5" s="2"/>
    </row>
    <row r="6" spans="1:35" x14ac:dyDescent="0.2">
      <c r="A6" s="65"/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  <c r="N6" s="68"/>
      <c r="O6" s="68"/>
      <c r="P6" s="68"/>
      <c r="Q6" s="67"/>
      <c r="R6" s="66"/>
      <c r="S6" s="67"/>
      <c r="T6" s="67"/>
      <c r="U6" s="67"/>
      <c r="V6" s="67"/>
      <c r="W6" s="67"/>
      <c r="X6" s="67"/>
      <c r="Y6" s="67"/>
      <c r="Z6" s="67"/>
      <c r="AA6" s="67"/>
      <c r="AB6" s="67"/>
      <c r="AC6" s="2"/>
      <c r="AD6" s="2"/>
      <c r="AE6" s="2"/>
      <c r="AF6" s="2"/>
      <c r="AG6" s="2"/>
      <c r="AH6" s="2"/>
      <c r="AI6" s="2"/>
    </row>
    <row r="7" spans="1:35" x14ac:dyDescent="0.2">
      <c r="A7" s="69"/>
      <c r="B7" s="70" t="s">
        <v>0</v>
      </c>
      <c r="C7" s="71"/>
      <c r="D7" s="392" t="s">
        <v>2</v>
      </c>
      <c r="E7" s="392"/>
      <c r="F7" s="392"/>
      <c r="G7" s="392"/>
      <c r="H7" s="66"/>
      <c r="I7" s="393" t="s">
        <v>1</v>
      </c>
      <c r="J7" s="393"/>
      <c r="K7" s="393"/>
      <c r="L7" s="393"/>
      <c r="M7" s="57"/>
      <c r="N7" s="57"/>
      <c r="O7" s="57"/>
      <c r="P7" s="57"/>
      <c r="Q7" s="37"/>
      <c r="R7" s="20" t="s">
        <v>0</v>
      </c>
      <c r="S7" s="72"/>
      <c r="T7" s="392" t="s">
        <v>2</v>
      </c>
      <c r="U7" s="392"/>
      <c r="V7" s="392"/>
      <c r="W7" s="392"/>
      <c r="X7" s="66"/>
      <c r="Y7" s="393" t="s">
        <v>1</v>
      </c>
      <c r="Z7" s="393"/>
      <c r="AA7" s="393"/>
      <c r="AB7" s="393"/>
      <c r="AC7" s="2"/>
      <c r="AD7" s="2"/>
      <c r="AE7" s="261" t="s">
        <v>240</v>
      </c>
      <c r="AF7" s="261"/>
      <c r="AG7" s="261"/>
      <c r="AH7" s="261"/>
      <c r="AI7" s="2"/>
    </row>
    <row r="8" spans="1:35" x14ac:dyDescent="0.2">
      <c r="A8" s="69"/>
      <c r="B8" s="70"/>
      <c r="C8" s="71"/>
      <c r="D8" s="73" t="s">
        <v>7</v>
      </c>
      <c r="E8" s="73" t="s">
        <v>8</v>
      </c>
      <c r="F8" s="73" t="s">
        <v>9</v>
      </c>
      <c r="G8" s="73" t="s">
        <v>10</v>
      </c>
      <c r="H8" s="74"/>
      <c r="I8" s="75" t="s">
        <v>3</v>
      </c>
      <c r="J8" s="75" t="s">
        <v>4</v>
      </c>
      <c r="K8" s="75" t="s">
        <v>5</v>
      </c>
      <c r="L8" s="75" t="s">
        <v>6</v>
      </c>
      <c r="M8" s="57"/>
      <c r="N8" s="57"/>
      <c r="O8" s="57"/>
      <c r="P8" s="57"/>
      <c r="Q8" s="76" t="s">
        <v>25</v>
      </c>
      <c r="R8" s="77"/>
      <c r="S8" s="78"/>
      <c r="T8" s="73" t="s">
        <v>7</v>
      </c>
      <c r="U8" s="73" t="s">
        <v>8</v>
      </c>
      <c r="V8" s="73" t="s">
        <v>9</v>
      </c>
      <c r="W8" s="73" t="s">
        <v>10</v>
      </c>
      <c r="X8" s="74"/>
      <c r="Y8" s="75" t="s">
        <v>3</v>
      </c>
      <c r="Z8" s="75" t="s">
        <v>4</v>
      </c>
      <c r="AA8" s="75" t="s">
        <v>5</v>
      </c>
      <c r="AB8" s="75" t="s">
        <v>6</v>
      </c>
      <c r="AC8" s="2"/>
      <c r="AD8" s="2"/>
      <c r="AE8" s="2"/>
      <c r="AF8" s="2"/>
      <c r="AG8" s="2"/>
      <c r="AH8" s="2"/>
      <c r="AI8" s="2"/>
    </row>
    <row r="9" spans="1:35" x14ac:dyDescent="0.2">
      <c r="A9" s="16" t="s">
        <v>12</v>
      </c>
      <c r="B9" s="77"/>
      <c r="C9" s="71"/>
      <c r="D9" s="182"/>
      <c r="E9" s="183"/>
      <c r="F9" s="184"/>
      <c r="G9" s="185"/>
      <c r="H9" s="67"/>
      <c r="I9" s="182"/>
      <c r="J9" s="194"/>
      <c r="K9" s="195"/>
      <c r="L9" s="196"/>
      <c r="M9" s="48">
        <v>0</v>
      </c>
      <c r="N9" s="15">
        <v>0</v>
      </c>
      <c r="O9" s="15">
        <v>0</v>
      </c>
      <c r="P9" s="15">
        <v>0</v>
      </c>
      <c r="Q9" s="79" t="s">
        <v>198</v>
      </c>
      <c r="R9" s="80">
        <v>3</v>
      </c>
      <c r="S9" s="81" t="str">
        <f>IF(SUM(T9:W9)&gt;=1,3,"")</f>
        <v/>
      </c>
      <c r="T9" s="182"/>
      <c r="U9" s="183"/>
      <c r="V9" s="184"/>
      <c r="W9" s="185"/>
      <c r="X9" s="67"/>
      <c r="Y9" s="182"/>
      <c r="Z9" s="194"/>
      <c r="AA9" s="195"/>
      <c r="AB9" s="196"/>
      <c r="AC9" s="82" t="str">
        <f>IF(SUM(Y9:AB9)&gt;=1,3,"")</f>
        <v/>
      </c>
      <c r="AD9" s="83"/>
      <c r="AE9" s="2">
        <f>SUM(D9:G9)</f>
        <v>0</v>
      </c>
      <c r="AF9" s="2">
        <f>SUM(I9:L9)</f>
        <v>0</v>
      </c>
      <c r="AG9" s="2">
        <f>SUM(T9:W9)</f>
        <v>0</v>
      </c>
      <c r="AH9" s="2">
        <f t="shared" ref="AH9:AH72" si="0">SUM(Y9:AB9)</f>
        <v>0</v>
      </c>
    </row>
    <row r="10" spans="1:35" x14ac:dyDescent="0.2">
      <c r="A10" s="16" t="s">
        <v>14</v>
      </c>
      <c r="B10" s="77"/>
      <c r="C10" s="71"/>
      <c r="D10" s="186"/>
      <c r="E10" s="187"/>
      <c r="F10" s="188"/>
      <c r="G10" s="189"/>
      <c r="H10" s="67"/>
      <c r="I10" s="186"/>
      <c r="J10" s="197"/>
      <c r="K10" s="198"/>
      <c r="L10" s="199"/>
      <c r="M10" s="48">
        <v>0</v>
      </c>
      <c r="N10" s="15">
        <v>0</v>
      </c>
      <c r="O10" s="15">
        <v>0</v>
      </c>
      <c r="P10" s="15">
        <v>0</v>
      </c>
      <c r="Q10" s="79" t="s">
        <v>199</v>
      </c>
      <c r="R10" s="84"/>
      <c r="S10" s="71"/>
      <c r="T10" s="186"/>
      <c r="U10" s="187"/>
      <c r="V10" s="188"/>
      <c r="W10" s="189"/>
      <c r="X10" s="67"/>
      <c r="Y10" s="186"/>
      <c r="Z10" s="197"/>
      <c r="AA10" s="198"/>
      <c r="AB10" s="199"/>
      <c r="AC10" s="85"/>
      <c r="AD10" s="83"/>
      <c r="AE10" s="2">
        <f t="shared" ref="AE10:AE73" si="1">SUM(D10:G10)</f>
        <v>0</v>
      </c>
      <c r="AF10" s="2">
        <f t="shared" ref="AF10:AF73" si="2">SUM(I10:L10)</f>
        <v>0</v>
      </c>
      <c r="AG10" s="2">
        <f t="shared" ref="AG10:AG73" si="3">SUM(T10:W10)</f>
        <v>0</v>
      </c>
      <c r="AH10" s="2">
        <f t="shared" si="0"/>
        <v>0</v>
      </c>
    </row>
    <row r="11" spans="1:35" ht="12.75" thickBot="1" x14ac:dyDescent="0.25">
      <c r="A11" s="86" t="s">
        <v>16</v>
      </c>
      <c r="B11" s="87"/>
      <c r="C11" s="88"/>
      <c r="D11" s="190"/>
      <c r="E11" s="191"/>
      <c r="F11" s="192"/>
      <c r="G11" s="193"/>
      <c r="H11" s="90"/>
      <c r="I11" s="190"/>
      <c r="J11" s="200"/>
      <c r="K11" s="201"/>
      <c r="L11" s="202"/>
      <c r="M11" s="48">
        <v>0</v>
      </c>
      <c r="N11" s="15">
        <v>0</v>
      </c>
      <c r="O11" s="15">
        <v>0</v>
      </c>
      <c r="P11" s="15">
        <v>0</v>
      </c>
      <c r="Q11" s="79" t="s">
        <v>200</v>
      </c>
      <c r="R11" s="84"/>
      <c r="S11" s="71"/>
      <c r="T11" s="186"/>
      <c r="U11" s="187"/>
      <c r="V11" s="188"/>
      <c r="W11" s="189"/>
      <c r="X11" s="67"/>
      <c r="Y11" s="186"/>
      <c r="Z11" s="197"/>
      <c r="AA11" s="198"/>
      <c r="AB11" s="199"/>
      <c r="AC11" s="85"/>
      <c r="AD11" s="83"/>
      <c r="AE11" s="2">
        <f t="shared" si="1"/>
        <v>0</v>
      </c>
      <c r="AF11" s="2">
        <f t="shared" si="2"/>
        <v>0</v>
      </c>
      <c r="AG11" s="2">
        <f t="shared" si="3"/>
        <v>0</v>
      </c>
      <c r="AH11" s="2">
        <f t="shared" si="0"/>
        <v>0</v>
      </c>
    </row>
    <row r="12" spans="1:35" x14ac:dyDescent="0.2">
      <c r="A12" s="91" t="s">
        <v>18</v>
      </c>
      <c r="B12" s="77"/>
      <c r="C12" s="71"/>
      <c r="D12" s="141"/>
      <c r="E12" s="141"/>
      <c r="F12" s="141"/>
      <c r="G12" s="141"/>
      <c r="H12" s="67"/>
      <c r="I12" s="141"/>
      <c r="J12" s="141"/>
      <c r="K12" s="141"/>
      <c r="L12" s="141"/>
      <c r="M12" s="48">
        <v>0</v>
      </c>
      <c r="N12" s="15">
        <v>0</v>
      </c>
      <c r="O12" s="15">
        <v>0</v>
      </c>
      <c r="P12" s="15">
        <v>0</v>
      </c>
      <c r="Q12" s="79" t="s">
        <v>201</v>
      </c>
      <c r="R12" s="84"/>
      <c r="S12" s="71"/>
      <c r="T12" s="186"/>
      <c r="U12" s="187"/>
      <c r="V12" s="188"/>
      <c r="W12" s="189"/>
      <c r="X12" s="67"/>
      <c r="Y12" s="186"/>
      <c r="Z12" s="197"/>
      <c r="AA12" s="198"/>
      <c r="AB12" s="199"/>
      <c r="AC12" s="85"/>
      <c r="AD12" s="92"/>
      <c r="AE12" s="2">
        <f t="shared" si="1"/>
        <v>0</v>
      </c>
      <c r="AF12" s="2">
        <f t="shared" si="2"/>
        <v>0</v>
      </c>
      <c r="AG12" s="2">
        <f t="shared" si="3"/>
        <v>0</v>
      </c>
      <c r="AH12" s="2">
        <f t="shared" si="0"/>
        <v>0</v>
      </c>
    </row>
    <row r="13" spans="1:35" x14ac:dyDescent="0.2">
      <c r="A13" s="16" t="s">
        <v>186</v>
      </c>
      <c r="B13" s="17"/>
      <c r="C13" s="71"/>
      <c r="D13" s="186"/>
      <c r="E13" s="187"/>
      <c r="F13" s="188"/>
      <c r="G13" s="189"/>
      <c r="H13" s="67"/>
      <c r="I13" s="186"/>
      <c r="J13" s="197"/>
      <c r="K13" s="198"/>
      <c r="L13" s="199"/>
      <c r="M13" s="48">
        <v>0</v>
      </c>
      <c r="N13" s="15">
        <v>0</v>
      </c>
      <c r="O13" s="15">
        <v>0</v>
      </c>
      <c r="P13" s="15">
        <v>0</v>
      </c>
      <c r="Q13" s="79" t="s">
        <v>202</v>
      </c>
      <c r="R13" s="84"/>
      <c r="S13" s="71"/>
      <c r="T13" s="186"/>
      <c r="U13" s="187"/>
      <c r="V13" s="188"/>
      <c r="W13" s="189"/>
      <c r="X13" s="67"/>
      <c r="Y13" s="186"/>
      <c r="Z13" s="197"/>
      <c r="AA13" s="198"/>
      <c r="AB13" s="199"/>
      <c r="AC13" s="85"/>
      <c r="AD13" s="92"/>
      <c r="AE13" s="2">
        <f t="shared" si="1"/>
        <v>0</v>
      </c>
      <c r="AF13" s="2">
        <f t="shared" si="2"/>
        <v>0</v>
      </c>
      <c r="AG13" s="2">
        <f t="shared" si="3"/>
        <v>0</v>
      </c>
      <c r="AH13" s="2">
        <f t="shared" si="0"/>
        <v>0</v>
      </c>
    </row>
    <row r="14" spans="1:35" x14ac:dyDescent="0.2">
      <c r="A14" s="16" t="s">
        <v>187</v>
      </c>
      <c r="B14" s="17"/>
      <c r="C14" s="71"/>
      <c r="D14" s="203"/>
      <c r="E14" s="204"/>
      <c r="F14" s="205"/>
      <c r="G14" s="206"/>
      <c r="H14" s="67"/>
      <c r="I14" s="203"/>
      <c r="J14" s="207"/>
      <c r="K14" s="208"/>
      <c r="L14" s="209"/>
      <c r="M14" s="48"/>
      <c r="N14" s="15"/>
      <c r="O14" s="15"/>
      <c r="P14" s="15"/>
      <c r="Q14" s="79" t="s">
        <v>203</v>
      </c>
      <c r="R14" s="84"/>
      <c r="S14" s="71"/>
      <c r="T14" s="186"/>
      <c r="U14" s="187"/>
      <c r="V14" s="188"/>
      <c r="W14" s="189"/>
      <c r="X14" s="67"/>
      <c r="Y14" s="186"/>
      <c r="Z14" s="197"/>
      <c r="AA14" s="198"/>
      <c r="AB14" s="199"/>
      <c r="AC14" s="85"/>
      <c r="AD14" s="92"/>
      <c r="AE14" s="2">
        <f t="shared" si="1"/>
        <v>0</v>
      </c>
      <c r="AF14" s="2">
        <f t="shared" si="2"/>
        <v>0</v>
      </c>
      <c r="AG14" s="2">
        <f t="shared" si="3"/>
        <v>0</v>
      </c>
      <c r="AH14" s="2">
        <f t="shared" si="0"/>
        <v>0</v>
      </c>
    </row>
    <row r="15" spans="1:35" x14ac:dyDescent="0.2">
      <c r="A15" s="16" t="s">
        <v>188</v>
      </c>
      <c r="B15" s="17"/>
      <c r="C15" s="71"/>
      <c r="D15" s="203"/>
      <c r="E15" s="204"/>
      <c r="F15" s="205"/>
      <c r="G15" s="206"/>
      <c r="H15" s="67"/>
      <c r="I15" s="203"/>
      <c r="J15" s="207"/>
      <c r="K15" s="208"/>
      <c r="L15" s="209"/>
      <c r="M15" s="48"/>
      <c r="N15" s="15"/>
      <c r="O15" s="15"/>
      <c r="P15" s="15"/>
      <c r="Q15" s="79" t="s">
        <v>204</v>
      </c>
      <c r="R15" s="84"/>
      <c r="S15" s="71"/>
      <c r="T15" s="186"/>
      <c r="U15" s="187"/>
      <c r="V15" s="188"/>
      <c r="W15" s="189"/>
      <c r="X15" s="67"/>
      <c r="Y15" s="186"/>
      <c r="Z15" s="197"/>
      <c r="AA15" s="198"/>
      <c r="AB15" s="199"/>
      <c r="AC15" s="85"/>
      <c r="AD15" s="92"/>
      <c r="AE15" s="2">
        <f t="shared" si="1"/>
        <v>0</v>
      </c>
      <c r="AF15" s="2">
        <f t="shared" si="2"/>
        <v>0</v>
      </c>
      <c r="AG15" s="2">
        <f t="shared" si="3"/>
        <v>0</v>
      </c>
      <c r="AH15" s="2">
        <f t="shared" si="0"/>
        <v>0</v>
      </c>
    </row>
    <row r="16" spans="1:35" ht="12.75" thickBot="1" x14ac:dyDescent="0.25">
      <c r="A16" s="93" t="s">
        <v>21</v>
      </c>
      <c r="B16" s="87"/>
      <c r="C16" s="88"/>
      <c r="D16" s="190"/>
      <c r="E16" s="191"/>
      <c r="F16" s="192"/>
      <c r="G16" s="193"/>
      <c r="H16" s="90"/>
      <c r="I16" s="190"/>
      <c r="J16" s="200"/>
      <c r="K16" s="201"/>
      <c r="L16" s="202"/>
      <c r="M16" s="48">
        <v>0</v>
      </c>
      <c r="N16" s="15">
        <v>0</v>
      </c>
      <c r="O16" s="15">
        <v>0</v>
      </c>
      <c r="P16" s="15">
        <v>0</v>
      </c>
      <c r="Q16" s="79" t="s">
        <v>205</v>
      </c>
      <c r="R16" s="84"/>
      <c r="S16" s="71"/>
      <c r="T16" s="186"/>
      <c r="U16" s="187"/>
      <c r="V16" s="188"/>
      <c r="W16" s="189"/>
      <c r="X16" s="67"/>
      <c r="Y16" s="186"/>
      <c r="Z16" s="197"/>
      <c r="AA16" s="198"/>
      <c r="AB16" s="199"/>
      <c r="AC16" s="85"/>
      <c r="AD16" s="92"/>
      <c r="AE16" s="2">
        <f t="shared" si="1"/>
        <v>0</v>
      </c>
      <c r="AF16" s="2">
        <f t="shared" si="2"/>
        <v>0</v>
      </c>
      <c r="AG16" s="2">
        <f t="shared" si="3"/>
        <v>0</v>
      </c>
      <c r="AH16" s="2">
        <f t="shared" si="0"/>
        <v>0</v>
      </c>
    </row>
    <row r="17" spans="1:34" x14ac:dyDescent="0.2">
      <c r="A17" s="91" t="s">
        <v>235</v>
      </c>
      <c r="B17" s="94">
        <v>1</v>
      </c>
      <c r="C17" s="81" t="str">
        <f>IF(SUM(AE18:AE21)&gt;=1,1,"")</f>
        <v/>
      </c>
      <c r="D17" s="141"/>
      <c r="E17" s="141"/>
      <c r="F17" s="141"/>
      <c r="G17" s="141"/>
      <c r="H17" s="67"/>
      <c r="I17" s="141"/>
      <c r="J17" s="141"/>
      <c r="K17" s="141"/>
      <c r="L17" s="141"/>
      <c r="M17" s="49" t="str">
        <f>IF(SUM(AF18:AF21)&gt;=1,1,"")</f>
        <v/>
      </c>
      <c r="N17" s="45"/>
      <c r="O17" s="15">
        <v>0</v>
      </c>
      <c r="P17" s="15">
        <v>0</v>
      </c>
      <c r="Q17" s="2" t="s">
        <v>27</v>
      </c>
      <c r="R17" s="17"/>
      <c r="S17" s="71"/>
      <c r="T17" s="186"/>
      <c r="U17" s="187"/>
      <c r="V17" s="188"/>
      <c r="W17" s="189"/>
      <c r="X17" s="95"/>
      <c r="Y17" s="186"/>
      <c r="Z17" s="197"/>
      <c r="AA17" s="198"/>
      <c r="AB17" s="199"/>
      <c r="AC17" s="85"/>
      <c r="AD17" s="83"/>
      <c r="AE17" s="2">
        <f t="shared" si="1"/>
        <v>0</v>
      </c>
      <c r="AF17" s="2">
        <f t="shared" si="2"/>
        <v>0</v>
      </c>
      <c r="AG17" s="2">
        <f t="shared" si="3"/>
        <v>0</v>
      </c>
      <c r="AH17" s="2">
        <f t="shared" si="0"/>
        <v>0</v>
      </c>
    </row>
    <row r="18" spans="1:34" x14ac:dyDescent="0.2">
      <c r="A18" s="16" t="s">
        <v>24</v>
      </c>
      <c r="B18" s="96"/>
      <c r="C18" s="71"/>
      <c r="D18" s="186"/>
      <c r="E18" s="187"/>
      <c r="F18" s="188"/>
      <c r="G18" s="189"/>
      <c r="H18" s="74"/>
      <c r="I18" s="186"/>
      <c r="J18" s="197"/>
      <c r="K18" s="198"/>
      <c r="L18" s="199"/>
      <c r="M18" s="97"/>
      <c r="N18" s="2"/>
      <c r="O18" s="15"/>
      <c r="P18" s="15"/>
      <c r="Q18" s="2" t="s">
        <v>29</v>
      </c>
      <c r="R18" s="17"/>
      <c r="S18" s="71"/>
      <c r="T18" s="186"/>
      <c r="U18" s="187"/>
      <c r="V18" s="188"/>
      <c r="W18" s="189"/>
      <c r="X18" s="67"/>
      <c r="Y18" s="186"/>
      <c r="Z18" s="197"/>
      <c r="AA18" s="198"/>
      <c r="AB18" s="199"/>
      <c r="AC18" s="85"/>
      <c r="AD18" s="83"/>
      <c r="AE18" s="2">
        <f t="shared" si="1"/>
        <v>0</v>
      </c>
      <c r="AF18" s="2">
        <f t="shared" si="2"/>
        <v>0</v>
      </c>
      <c r="AG18" s="2">
        <f t="shared" si="3"/>
        <v>0</v>
      </c>
      <c r="AH18" s="2">
        <f t="shared" si="0"/>
        <v>0</v>
      </c>
    </row>
    <row r="19" spans="1:34" ht="12.75" thickBot="1" x14ac:dyDescent="0.25">
      <c r="A19" s="16" t="s">
        <v>26</v>
      </c>
      <c r="B19" s="96"/>
      <c r="C19" s="71"/>
      <c r="D19" s="186"/>
      <c r="E19" s="187"/>
      <c r="F19" s="188"/>
      <c r="G19" s="189"/>
      <c r="H19" s="74"/>
      <c r="I19" s="186"/>
      <c r="J19" s="197"/>
      <c r="K19" s="198"/>
      <c r="L19" s="199"/>
      <c r="M19" s="97"/>
      <c r="N19" s="2"/>
      <c r="O19" s="15"/>
      <c r="P19" s="15"/>
      <c r="Q19" s="86" t="s">
        <v>31</v>
      </c>
      <c r="R19" s="87"/>
      <c r="S19" s="88"/>
      <c r="T19" s="190"/>
      <c r="U19" s="191"/>
      <c r="V19" s="192"/>
      <c r="W19" s="193"/>
      <c r="X19" s="90"/>
      <c r="Y19" s="190"/>
      <c r="Z19" s="200"/>
      <c r="AA19" s="201"/>
      <c r="AB19" s="202"/>
      <c r="AC19" s="85"/>
      <c r="AD19" s="83"/>
      <c r="AE19" s="2">
        <f t="shared" si="1"/>
        <v>0</v>
      </c>
      <c r="AF19" s="2">
        <f t="shared" si="2"/>
        <v>0</v>
      </c>
      <c r="AG19" s="2">
        <f t="shared" si="3"/>
        <v>0</v>
      </c>
      <c r="AH19" s="2">
        <f t="shared" si="0"/>
        <v>0</v>
      </c>
    </row>
    <row r="20" spans="1:34" x14ac:dyDescent="0.2">
      <c r="A20" s="16" t="s">
        <v>28</v>
      </c>
      <c r="B20" s="96"/>
      <c r="C20" s="71"/>
      <c r="D20" s="186"/>
      <c r="E20" s="187"/>
      <c r="F20" s="188"/>
      <c r="G20" s="189"/>
      <c r="H20" s="74"/>
      <c r="I20" s="186"/>
      <c r="J20" s="197"/>
      <c r="K20" s="198"/>
      <c r="L20" s="199"/>
      <c r="M20" s="97"/>
      <c r="N20" s="2"/>
      <c r="O20" s="15"/>
      <c r="P20" s="15"/>
      <c r="Q20" s="91" t="s">
        <v>33</v>
      </c>
      <c r="R20" s="77"/>
      <c r="S20" s="71"/>
      <c r="T20" s="141"/>
      <c r="U20" s="141"/>
      <c r="V20" s="141"/>
      <c r="W20" s="141"/>
      <c r="X20" s="67"/>
      <c r="Y20" s="141"/>
      <c r="Z20" s="141"/>
      <c r="AA20" s="141"/>
      <c r="AB20" s="141"/>
      <c r="AC20" s="85"/>
      <c r="AD20" s="83"/>
      <c r="AE20" s="2">
        <f t="shared" si="1"/>
        <v>0</v>
      </c>
      <c r="AF20" s="2">
        <f t="shared" si="2"/>
        <v>0</v>
      </c>
      <c r="AG20" s="2">
        <f t="shared" si="3"/>
        <v>0</v>
      </c>
      <c r="AH20" s="2">
        <f t="shared" si="0"/>
        <v>0</v>
      </c>
    </row>
    <row r="21" spans="1:34" x14ac:dyDescent="0.2">
      <c r="A21" s="16" t="s">
        <v>30</v>
      </c>
      <c r="B21" s="96"/>
      <c r="C21" s="71"/>
      <c r="D21" s="186"/>
      <c r="E21" s="187"/>
      <c r="F21" s="188"/>
      <c r="G21" s="189"/>
      <c r="H21" s="74"/>
      <c r="I21" s="186"/>
      <c r="J21" s="197"/>
      <c r="K21" s="198"/>
      <c r="L21" s="199"/>
      <c r="M21" s="97"/>
      <c r="N21" s="2"/>
      <c r="O21" s="15"/>
      <c r="P21" s="15"/>
      <c r="Q21" s="2" t="s">
        <v>209</v>
      </c>
      <c r="R21" s="17"/>
      <c r="S21" s="71"/>
      <c r="T21" s="186"/>
      <c r="U21" s="187"/>
      <c r="V21" s="188"/>
      <c r="W21" s="189"/>
      <c r="X21" s="67"/>
      <c r="Y21" s="186"/>
      <c r="Z21" s="197"/>
      <c r="AA21" s="198"/>
      <c r="AB21" s="199"/>
      <c r="AC21" s="85"/>
      <c r="AD21" s="83"/>
      <c r="AE21" s="2">
        <f>SUM(D21:G21)</f>
        <v>0</v>
      </c>
      <c r="AF21" s="2">
        <f>SUM(I21:L21)</f>
        <v>0</v>
      </c>
      <c r="AG21" s="2">
        <f>SUM(T21:W21)</f>
        <v>0</v>
      </c>
      <c r="AH21" s="2">
        <f>SUM(Y21:AB21)</f>
        <v>0</v>
      </c>
    </row>
    <row r="22" spans="1:34" x14ac:dyDescent="0.2">
      <c r="A22" s="91"/>
      <c r="B22" s="98"/>
      <c r="C22" s="71"/>
      <c r="D22" s="141"/>
      <c r="E22" s="141"/>
      <c r="F22" s="141"/>
      <c r="G22" s="141"/>
      <c r="H22" s="67"/>
      <c r="I22" s="141"/>
      <c r="J22" s="141"/>
      <c r="K22" s="141"/>
      <c r="L22" s="141"/>
      <c r="M22" s="48"/>
      <c r="N22" s="15"/>
      <c r="O22" s="15"/>
      <c r="P22" s="15"/>
      <c r="Q22" s="2" t="s">
        <v>210</v>
      </c>
      <c r="R22" s="84"/>
      <c r="S22" s="71"/>
      <c r="T22" s="186"/>
      <c r="U22" s="187"/>
      <c r="V22" s="188"/>
      <c r="W22" s="189"/>
      <c r="X22" s="67"/>
      <c r="Y22" s="186"/>
      <c r="Z22" s="197"/>
      <c r="AA22" s="198"/>
      <c r="AB22" s="199"/>
      <c r="AC22" s="85"/>
      <c r="AD22" s="83"/>
      <c r="AE22" s="2">
        <f t="shared" si="1"/>
        <v>0</v>
      </c>
      <c r="AF22" s="2">
        <f t="shared" si="2"/>
        <v>0</v>
      </c>
      <c r="AG22" s="2">
        <f t="shared" si="3"/>
        <v>0</v>
      </c>
      <c r="AH22" s="2">
        <f t="shared" si="0"/>
        <v>0</v>
      </c>
    </row>
    <row r="23" spans="1:34" ht="12.75" thickBot="1" x14ac:dyDescent="0.25">
      <c r="A23" s="99" t="s">
        <v>32</v>
      </c>
      <c r="B23" s="89">
        <v>1</v>
      </c>
      <c r="C23" s="100" t="str">
        <f>IF(SUM(D23:G23)&gt;=1,1,"")</f>
        <v/>
      </c>
      <c r="D23" s="190"/>
      <c r="E23" s="191"/>
      <c r="F23" s="192"/>
      <c r="G23" s="193"/>
      <c r="H23" s="90"/>
      <c r="I23" s="190"/>
      <c r="J23" s="200"/>
      <c r="K23" s="201"/>
      <c r="L23" s="202"/>
      <c r="M23" s="50" t="str">
        <f>IF(SUM(I23:L23)&gt;=1,1,"")</f>
        <v/>
      </c>
      <c r="N23" s="15">
        <v>0</v>
      </c>
      <c r="O23" s="15"/>
      <c r="P23" s="15"/>
      <c r="Q23" s="2" t="s">
        <v>211</v>
      </c>
      <c r="R23" s="84"/>
      <c r="S23" s="71"/>
      <c r="T23" s="186"/>
      <c r="U23" s="187"/>
      <c r="V23" s="188"/>
      <c r="W23" s="189"/>
      <c r="X23" s="67"/>
      <c r="Y23" s="186"/>
      <c r="Z23" s="197"/>
      <c r="AA23" s="198"/>
      <c r="AB23" s="199"/>
      <c r="AC23" s="85"/>
      <c r="AD23" s="83"/>
      <c r="AE23" s="2">
        <f t="shared" si="1"/>
        <v>0</v>
      </c>
      <c r="AF23" s="2">
        <f t="shared" si="2"/>
        <v>0</v>
      </c>
      <c r="AG23" s="2">
        <f t="shared" si="3"/>
        <v>0</v>
      </c>
      <c r="AH23" s="2">
        <f t="shared" si="0"/>
        <v>0</v>
      </c>
    </row>
    <row r="24" spans="1:34" x14ac:dyDescent="0.2">
      <c r="A24" s="91" t="s">
        <v>34</v>
      </c>
      <c r="B24" s="101">
        <v>2</v>
      </c>
      <c r="C24" s="81" t="str">
        <f>IF(SUM(AE26:AE41)&gt;=1,2,"")</f>
        <v/>
      </c>
      <c r="D24" s="141"/>
      <c r="E24" s="141"/>
      <c r="F24" s="141"/>
      <c r="G24" s="141"/>
      <c r="H24" s="67"/>
      <c r="I24" s="141"/>
      <c r="J24" s="141"/>
      <c r="K24" s="141"/>
      <c r="L24" s="141"/>
      <c r="M24" s="50" t="str">
        <f>IF(SUM(AF26:AF41)&gt;=1,2,"")</f>
        <v/>
      </c>
      <c r="N24" s="46"/>
      <c r="O24" s="15"/>
      <c r="P24" s="15"/>
      <c r="Q24" s="2" t="s">
        <v>35</v>
      </c>
      <c r="R24" s="84"/>
      <c r="S24" s="71"/>
      <c r="T24" s="186"/>
      <c r="U24" s="187"/>
      <c r="V24" s="188"/>
      <c r="W24" s="189"/>
      <c r="X24" s="67"/>
      <c r="Y24" s="186"/>
      <c r="Z24" s="197"/>
      <c r="AA24" s="198"/>
      <c r="AB24" s="199"/>
      <c r="AC24" s="85"/>
      <c r="AD24" s="83"/>
      <c r="AE24" s="2">
        <f t="shared" si="1"/>
        <v>0</v>
      </c>
      <c r="AF24" s="2">
        <f t="shared" si="2"/>
        <v>0</v>
      </c>
      <c r="AG24" s="2">
        <f t="shared" si="3"/>
        <v>0</v>
      </c>
      <c r="AH24" s="2">
        <f t="shared" si="0"/>
        <v>0</v>
      </c>
    </row>
    <row r="25" spans="1:34" x14ac:dyDescent="0.2">
      <c r="A25" s="91" t="s">
        <v>36</v>
      </c>
      <c r="B25" s="98"/>
      <c r="C25" s="71"/>
      <c r="D25" s="141"/>
      <c r="E25" s="141"/>
      <c r="F25" s="141"/>
      <c r="G25" s="141"/>
      <c r="H25" s="67"/>
      <c r="I25" s="141"/>
      <c r="J25" s="141"/>
      <c r="K25" s="141"/>
      <c r="L25" s="141"/>
      <c r="M25" s="120"/>
      <c r="N25" s="15">
        <v>0</v>
      </c>
      <c r="O25" s="15"/>
      <c r="P25" s="15"/>
      <c r="Q25" s="2" t="s">
        <v>37</v>
      </c>
      <c r="R25" s="80">
        <v>2</v>
      </c>
      <c r="S25" s="81" t="str">
        <f>IF(SUM(T25:W25)&gt;=1,2,"")</f>
        <v/>
      </c>
      <c r="T25" s="186"/>
      <c r="U25" s="187"/>
      <c r="V25" s="188"/>
      <c r="W25" s="189"/>
      <c r="X25" s="67"/>
      <c r="Y25" s="186"/>
      <c r="Z25" s="197"/>
      <c r="AA25" s="198"/>
      <c r="AB25" s="199"/>
      <c r="AC25" s="102" t="str">
        <f>IF(SUM(Y25:AB25)&gt;=1,2,"")</f>
        <v/>
      </c>
      <c r="AD25" s="83"/>
      <c r="AE25" s="2">
        <f t="shared" si="1"/>
        <v>0</v>
      </c>
      <c r="AF25" s="2">
        <f t="shared" si="2"/>
        <v>0</v>
      </c>
      <c r="AG25" s="2">
        <f t="shared" si="3"/>
        <v>0</v>
      </c>
      <c r="AH25" s="2">
        <f t="shared" si="0"/>
        <v>0</v>
      </c>
    </row>
    <row r="26" spans="1:34" x14ac:dyDescent="0.2">
      <c r="A26" s="16" t="s">
        <v>38</v>
      </c>
      <c r="B26" s="84"/>
      <c r="C26" s="71"/>
      <c r="D26" s="186"/>
      <c r="E26" s="187"/>
      <c r="F26" s="188"/>
      <c r="G26" s="189"/>
      <c r="H26" s="67"/>
      <c r="I26" s="186"/>
      <c r="J26" s="197"/>
      <c r="K26" s="198"/>
      <c r="L26" s="199"/>
      <c r="M26" s="121"/>
      <c r="N26" s="2"/>
      <c r="O26" s="15"/>
      <c r="P26" s="15"/>
      <c r="Q26" s="2" t="s">
        <v>39</v>
      </c>
      <c r="R26" s="84"/>
      <c r="S26" s="71"/>
      <c r="T26" s="186"/>
      <c r="U26" s="187"/>
      <c r="V26" s="188"/>
      <c r="W26" s="189"/>
      <c r="X26" s="67"/>
      <c r="Y26" s="186"/>
      <c r="Z26" s="197"/>
      <c r="AA26" s="198"/>
      <c r="AB26" s="199"/>
      <c r="AC26" s="85"/>
      <c r="AD26" s="83"/>
      <c r="AE26" s="2">
        <f t="shared" si="1"/>
        <v>0</v>
      </c>
      <c r="AF26" s="2">
        <f t="shared" si="2"/>
        <v>0</v>
      </c>
      <c r="AG26" s="2">
        <f t="shared" si="3"/>
        <v>0</v>
      </c>
      <c r="AH26" s="2">
        <f t="shared" si="0"/>
        <v>0</v>
      </c>
    </row>
    <row r="27" spans="1:34" x14ac:dyDescent="0.2">
      <c r="A27" s="16" t="s">
        <v>40</v>
      </c>
      <c r="B27" s="84"/>
      <c r="C27" s="71"/>
      <c r="D27" s="186"/>
      <c r="E27" s="187"/>
      <c r="F27" s="188"/>
      <c r="G27" s="189"/>
      <c r="H27" s="67"/>
      <c r="I27" s="186"/>
      <c r="J27" s="197"/>
      <c r="K27" s="198"/>
      <c r="L27" s="199"/>
      <c r="M27" s="121"/>
      <c r="N27" s="2"/>
      <c r="O27" s="15"/>
      <c r="P27" s="15"/>
      <c r="Q27" s="2" t="s">
        <v>41</v>
      </c>
      <c r="R27" s="84"/>
      <c r="S27" s="71"/>
      <c r="T27" s="186"/>
      <c r="U27" s="187"/>
      <c r="V27" s="188"/>
      <c r="W27" s="189"/>
      <c r="X27" s="67"/>
      <c r="Y27" s="186"/>
      <c r="Z27" s="197"/>
      <c r="AA27" s="198"/>
      <c r="AB27" s="199"/>
      <c r="AC27" s="85"/>
      <c r="AD27" s="83"/>
      <c r="AE27" s="2">
        <f t="shared" si="1"/>
        <v>0</v>
      </c>
      <c r="AF27" s="2">
        <f t="shared" si="2"/>
        <v>0</v>
      </c>
      <c r="AG27" s="2">
        <f t="shared" si="3"/>
        <v>0</v>
      </c>
      <c r="AH27" s="2">
        <f t="shared" si="0"/>
        <v>0</v>
      </c>
    </row>
    <row r="28" spans="1:34" x14ac:dyDescent="0.2">
      <c r="A28" s="16" t="s">
        <v>42</v>
      </c>
      <c r="B28" s="84"/>
      <c r="C28" s="71"/>
      <c r="D28" s="186"/>
      <c r="E28" s="187"/>
      <c r="F28" s="188"/>
      <c r="G28" s="189"/>
      <c r="H28" s="67"/>
      <c r="I28" s="186"/>
      <c r="J28" s="197"/>
      <c r="K28" s="198"/>
      <c r="L28" s="199"/>
      <c r="M28" s="121"/>
      <c r="N28" s="2"/>
      <c r="O28" s="15"/>
      <c r="P28" s="15"/>
      <c r="Q28" s="2" t="s">
        <v>212</v>
      </c>
      <c r="R28" s="84"/>
      <c r="S28" s="71"/>
      <c r="T28" s="186"/>
      <c r="U28" s="187"/>
      <c r="V28" s="188"/>
      <c r="W28" s="189"/>
      <c r="X28" s="67"/>
      <c r="Y28" s="186"/>
      <c r="Z28" s="197"/>
      <c r="AA28" s="198"/>
      <c r="AB28" s="199"/>
      <c r="AC28" s="85"/>
      <c r="AD28" s="83"/>
      <c r="AE28" s="2">
        <f t="shared" si="1"/>
        <v>0</v>
      </c>
      <c r="AF28" s="2">
        <f t="shared" si="2"/>
        <v>0</v>
      </c>
      <c r="AG28" s="2">
        <f t="shared" si="3"/>
        <v>0</v>
      </c>
      <c r="AH28" s="2">
        <f t="shared" si="0"/>
        <v>0</v>
      </c>
    </row>
    <row r="29" spans="1:34" x14ac:dyDescent="0.2">
      <c r="A29" s="16" t="s">
        <v>44</v>
      </c>
      <c r="B29" s="84"/>
      <c r="C29" s="71"/>
      <c r="D29" s="186"/>
      <c r="E29" s="187"/>
      <c r="F29" s="188"/>
      <c r="G29" s="189"/>
      <c r="H29" s="67"/>
      <c r="I29" s="186"/>
      <c r="J29" s="197"/>
      <c r="K29" s="198"/>
      <c r="L29" s="199"/>
      <c r="M29" s="121"/>
      <c r="N29" s="2"/>
      <c r="O29" s="15"/>
      <c r="P29" s="15"/>
      <c r="Q29" s="2" t="s">
        <v>43</v>
      </c>
      <c r="R29" s="84"/>
      <c r="S29" s="71"/>
      <c r="T29" s="186"/>
      <c r="U29" s="187"/>
      <c r="V29" s="188"/>
      <c r="W29" s="189"/>
      <c r="X29" s="67"/>
      <c r="Y29" s="186"/>
      <c r="Z29" s="197"/>
      <c r="AA29" s="198"/>
      <c r="AB29" s="199"/>
      <c r="AC29" s="85"/>
      <c r="AD29" s="83"/>
      <c r="AE29" s="2">
        <f t="shared" si="1"/>
        <v>0</v>
      </c>
      <c r="AF29" s="2">
        <f t="shared" si="2"/>
        <v>0</v>
      </c>
      <c r="AG29" s="2">
        <f t="shared" si="3"/>
        <v>0</v>
      </c>
      <c r="AH29" s="2">
        <f t="shared" si="0"/>
        <v>0</v>
      </c>
    </row>
    <row r="30" spans="1:34" x14ac:dyDescent="0.2">
      <c r="A30" s="16" t="s">
        <v>46</v>
      </c>
      <c r="B30" s="84"/>
      <c r="C30" s="71"/>
      <c r="D30" s="186"/>
      <c r="E30" s="187"/>
      <c r="F30" s="188"/>
      <c r="G30" s="189"/>
      <c r="H30" s="67"/>
      <c r="I30" s="186"/>
      <c r="J30" s="197"/>
      <c r="K30" s="198"/>
      <c r="L30" s="199"/>
      <c r="M30" s="121"/>
      <c r="N30" s="2"/>
      <c r="O30" s="15"/>
      <c r="P30" s="15"/>
      <c r="Q30" s="2" t="s">
        <v>213</v>
      </c>
      <c r="R30" s="84"/>
      <c r="S30" s="71"/>
      <c r="T30" s="186"/>
      <c r="U30" s="187"/>
      <c r="V30" s="188"/>
      <c r="W30" s="189"/>
      <c r="X30" s="67"/>
      <c r="Y30" s="186"/>
      <c r="Z30" s="197"/>
      <c r="AA30" s="198"/>
      <c r="AB30" s="199"/>
      <c r="AC30" s="85"/>
      <c r="AD30" s="83"/>
      <c r="AE30" s="2">
        <f t="shared" si="1"/>
        <v>0</v>
      </c>
      <c r="AF30" s="2">
        <f t="shared" si="2"/>
        <v>0</v>
      </c>
      <c r="AG30" s="2">
        <f t="shared" si="3"/>
        <v>0</v>
      </c>
      <c r="AH30" s="2">
        <f t="shared" si="0"/>
        <v>0</v>
      </c>
    </row>
    <row r="31" spans="1:34" x14ac:dyDescent="0.2">
      <c r="A31" s="16" t="s">
        <v>47</v>
      </c>
      <c r="B31" s="84"/>
      <c r="C31" s="71"/>
      <c r="D31" s="186"/>
      <c r="E31" s="187"/>
      <c r="F31" s="188"/>
      <c r="G31" s="189"/>
      <c r="H31" s="67"/>
      <c r="I31" s="186"/>
      <c r="J31" s="197"/>
      <c r="K31" s="198"/>
      <c r="L31" s="199"/>
      <c r="M31" s="121"/>
      <c r="N31" s="2"/>
      <c r="O31" s="15"/>
      <c r="P31" s="15"/>
      <c r="Q31" s="2" t="s">
        <v>214</v>
      </c>
      <c r="R31" s="84"/>
      <c r="S31" s="71"/>
      <c r="T31" s="186"/>
      <c r="U31" s="187"/>
      <c r="V31" s="188"/>
      <c r="W31" s="189"/>
      <c r="X31" s="67"/>
      <c r="Y31" s="186"/>
      <c r="Z31" s="197"/>
      <c r="AA31" s="198"/>
      <c r="AB31" s="199"/>
      <c r="AC31" s="85"/>
      <c r="AD31" s="83"/>
      <c r="AE31" s="2">
        <f t="shared" si="1"/>
        <v>0</v>
      </c>
      <c r="AF31" s="2">
        <f t="shared" si="2"/>
        <v>0</v>
      </c>
      <c r="AG31" s="2">
        <f t="shared" si="3"/>
        <v>0</v>
      </c>
      <c r="AH31" s="2">
        <f t="shared" si="0"/>
        <v>0</v>
      </c>
    </row>
    <row r="32" spans="1:34" x14ac:dyDescent="0.2">
      <c r="A32" s="16" t="s">
        <v>48</v>
      </c>
      <c r="B32" s="84"/>
      <c r="C32" s="71"/>
      <c r="D32" s="186"/>
      <c r="E32" s="187"/>
      <c r="F32" s="188"/>
      <c r="G32" s="189"/>
      <c r="H32" s="67"/>
      <c r="I32" s="186"/>
      <c r="J32" s="197"/>
      <c r="K32" s="198"/>
      <c r="L32" s="199"/>
      <c r="M32" s="121"/>
      <c r="N32" s="2"/>
      <c r="O32" s="15"/>
      <c r="P32" s="15"/>
      <c r="Q32" s="2" t="s">
        <v>215</v>
      </c>
      <c r="R32" s="84"/>
      <c r="S32" s="71"/>
      <c r="T32" s="186"/>
      <c r="U32" s="187"/>
      <c r="V32" s="188"/>
      <c r="W32" s="189"/>
      <c r="X32" s="67"/>
      <c r="Y32" s="186"/>
      <c r="Z32" s="197"/>
      <c r="AA32" s="198"/>
      <c r="AB32" s="199"/>
      <c r="AC32" s="85"/>
      <c r="AD32" s="83"/>
      <c r="AE32" s="2">
        <f t="shared" si="1"/>
        <v>0</v>
      </c>
      <c r="AF32" s="2">
        <f t="shared" si="2"/>
        <v>0</v>
      </c>
      <c r="AG32" s="2">
        <f t="shared" si="3"/>
        <v>0</v>
      </c>
      <c r="AH32" s="2">
        <f t="shared" si="0"/>
        <v>0</v>
      </c>
    </row>
    <row r="33" spans="1:34" x14ac:dyDescent="0.2">
      <c r="A33" s="16" t="s">
        <v>49</v>
      </c>
      <c r="B33" s="84"/>
      <c r="C33" s="71"/>
      <c r="D33" s="186"/>
      <c r="E33" s="187"/>
      <c r="F33" s="188"/>
      <c r="G33" s="189"/>
      <c r="H33" s="67"/>
      <c r="I33" s="186"/>
      <c r="J33" s="197"/>
      <c r="K33" s="198"/>
      <c r="L33" s="199"/>
      <c r="M33" s="121"/>
      <c r="N33" s="2"/>
      <c r="O33" s="15"/>
      <c r="P33" s="15"/>
      <c r="Q33" s="2" t="s">
        <v>216</v>
      </c>
      <c r="R33" s="84"/>
      <c r="S33" s="71"/>
      <c r="T33" s="186"/>
      <c r="U33" s="187"/>
      <c r="V33" s="188"/>
      <c r="W33" s="189"/>
      <c r="X33" s="67"/>
      <c r="Y33" s="186"/>
      <c r="Z33" s="197"/>
      <c r="AA33" s="198"/>
      <c r="AB33" s="199"/>
      <c r="AC33" s="85"/>
      <c r="AD33" s="83"/>
      <c r="AE33" s="2">
        <f t="shared" si="1"/>
        <v>0</v>
      </c>
      <c r="AF33" s="2">
        <f t="shared" si="2"/>
        <v>0</v>
      </c>
      <c r="AG33" s="2">
        <f t="shared" si="3"/>
        <v>0</v>
      </c>
      <c r="AH33" s="2">
        <f t="shared" si="0"/>
        <v>0</v>
      </c>
    </row>
    <row r="34" spans="1:34" x14ac:dyDescent="0.2">
      <c r="A34" s="16" t="s">
        <v>51</v>
      </c>
      <c r="B34" s="84"/>
      <c r="C34" s="71"/>
      <c r="D34" s="186"/>
      <c r="E34" s="187"/>
      <c r="F34" s="188"/>
      <c r="G34" s="189"/>
      <c r="H34" s="67"/>
      <c r="I34" s="186"/>
      <c r="J34" s="197"/>
      <c r="K34" s="198"/>
      <c r="L34" s="199"/>
      <c r="M34" s="121"/>
      <c r="N34" s="2"/>
      <c r="O34" s="15"/>
      <c r="P34" s="15"/>
      <c r="Q34" s="2" t="s">
        <v>217</v>
      </c>
      <c r="R34" s="84"/>
      <c r="S34" s="71"/>
      <c r="T34" s="186"/>
      <c r="U34" s="187"/>
      <c r="V34" s="188"/>
      <c r="W34" s="189"/>
      <c r="X34" s="67"/>
      <c r="Y34" s="186"/>
      <c r="Z34" s="197"/>
      <c r="AA34" s="198"/>
      <c r="AB34" s="199"/>
      <c r="AC34" s="85"/>
      <c r="AD34" s="83"/>
      <c r="AE34" s="2">
        <f t="shared" si="1"/>
        <v>0</v>
      </c>
      <c r="AF34" s="2">
        <f t="shared" si="2"/>
        <v>0</v>
      </c>
      <c r="AG34" s="2">
        <f t="shared" si="3"/>
        <v>0</v>
      </c>
      <c r="AH34" s="2">
        <f t="shared" si="0"/>
        <v>0</v>
      </c>
    </row>
    <row r="35" spans="1:34" x14ac:dyDescent="0.2">
      <c r="A35" s="16" t="s">
        <v>53</v>
      </c>
      <c r="B35" s="84"/>
      <c r="C35" s="71"/>
      <c r="D35" s="186"/>
      <c r="E35" s="187"/>
      <c r="F35" s="188"/>
      <c r="G35" s="189"/>
      <c r="H35" s="67"/>
      <c r="I35" s="186"/>
      <c r="J35" s="197"/>
      <c r="K35" s="198"/>
      <c r="L35" s="199"/>
      <c r="M35" s="121"/>
      <c r="N35" s="2"/>
      <c r="O35" s="15"/>
      <c r="P35" s="15"/>
      <c r="Q35" s="2" t="s">
        <v>218</v>
      </c>
      <c r="R35" s="84"/>
      <c r="S35" s="71"/>
      <c r="T35" s="186"/>
      <c r="U35" s="187"/>
      <c r="V35" s="188"/>
      <c r="W35" s="189"/>
      <c r="X35" s="67"/>
      <c r="Y35" s="186"/>
      <c r="Z35" s="197"/>
      <c r="AA35" s="198"/>
      <c r="AB35" s="199"/>
      <c r="AC35" s="85"/>
      <c r="AD35" s="83"/>
      <c r="AE35" s="2">
        <f t="shared" si="1"/>
        <v>0</v>
      </c>
      <c r="AF35" s="2">
        <f t="shared" si="2"/>
        <v>0</v>
      </c>
      <c r="AG35" s="2">
        <f t="shared" si="3"/>
        <v>0</v>
      </c>
      <c r="AH35" s="2">
        <f t="shared" si="0"/>
        <v>0</v>
      </c>
    </row>
    <row r="36" spans="1:34" x14ac:dyDescent="0.2">
      <c r="A36" s="16" t="s">
        <v>55</v>
      </c>
      <c r="B36" s="84"/>
      <c r="C36" s="71"/>
      <c r="D36" s="186"/>
      <c r="E36" s="187"/>
      <c r="F36" s="188"/>
      <c r="G36" s="189"/>
      <c r="H36" s="67"/>
      <c r="I36" s="186"/>
      <c r="J36" s="197"/>
      <c r="K36" s="198"/>
      <c r="L36" s="199"/>
      <c r="M36" s="121"/>
      <c r="N36" s="2"/>
      <c r="O36" s="15"/>
      <c r="P36" s="15"/>
      <c r="Q36" s="2" t="s">
        <v>45</v>
      </c>
      <c r="R36" s="84"/>
      <c r="S36" s="71"/>
      <c r="T36" s="186"/>
      <c r="U36" s="187"/>
      <c r="V36" s="188"/>
      <c r="W36" s="189"/>
      <c r="X36" s="67"/>
      <c r="Y36" s="186"/>
      <c r="Z36" s="197"/>
      <c r="AA36" s="198"/>
      <c r="AB36" s="199"/>
      <c r="AC36" s="85"/>
      <c r="AD36" s="83"/>
      <c r="AE36" s="2">
        <f t="shared" si="1"/>
        <v>0</v>
      </c>
      <c r="AF36" s="2">
        <f t="shared" si="2"/>
        <v>0</v>
      </c>
      <c r="AG36" s="2">
        <f t="shared" si="3"/>
        <v>0</v>
      </c>
      <c r="AH36" s="2">
        <f t="shared" si="0"/>
        <v>0</v>
      </c>
    </row>
    <row r="37" spans="1:34" ht="12.75" thickBot="1" x14ac:dyDescent="0.25">
      <c r="A37" s="91" t="s">
        <v>57</v>
      </c>
      <c r="B37" s="98"/>
      <c r="C37" s="71"/>
      <c r="D37" s="141"/>
      <c r="E37" s="141"/>
      <c r="F37" s="141"/>
      <c r="G37" s="141"/>
      <c r="H37" s="67"/>
      <c r="I37" s="141"/>
      <c r="J37" s="141"/>
      <c r="K37" s="141"/>
      <c r="L37" s="141"/>
      <c r="M37" s="121"/>
      <c r="N37" s="2"/>
      <c r="O37" s="15"/>
      <c r="P37" s="15"/>
      <c r="Q37" s="86" t="s">
        <v>219</v>
      </c>
      <c r="R37" s="87"/>
      <c r="S37" s="88"/>
      <c r="T37" s="190"/>
      <c r="U37" s="191"/>
      <c r="V37" s="192"/>
      <c r="W37" s="193"/>
      <c r="X37" s="90"/>
      <c r="Y37" s="190"/>
      <c r="Z37" s="200"/>
      <c r="AA37" s="201"/>
      <c r="AB37" s="202"/>
      <c r="AC37" s="85"/>
      <c r="AD37" s="83"/>
      <c r="AE37" s="2">
        <f t="shared" si="1"/>
        <v>0</v>
      </c>
      <c r="AF37" s="2">
        <f t="shared" si="2"/>
        <v>0</v>
      </c>
      <c r="AG37" s="2">
        <f t="shared" si="3"/>
        <v>0</v>
      </c>
      <c r="AH37" s="2">
        <f t="shared" si="0"/>
        <v>0</v>
      </c>
    </row>
    <row r="38" spans="1:34" x14ac:dyDescent="0.2">
      <c r="A38" s="16" t="s">
        <v>237</v>
      </c>
      <c r="B38" s="84"/>
      <c r="C38" s="71"/>
      <c r="D38" s="186"/>
      <c r="E38" s="187"/>
      <c r="F38" s="188"/>
      <c r="G38" s="189"/>
      <c r="H38" s="67"/>
      <c r="I38" s="186"/>
      <c r="J38" s="197"/>
      <c r="K38" s="198"/>
      <c r="L38" s="199"/>
      <c r="M38" s="121"/>
      <c r="N38" s="2"/>
      <c r="O38" s="15"/>
      <c r="P38" s="15"/>
      <c r="Q38" s="91" t="s">
        <v>50</v>
      </c>
      <c r="R38" s="77"/>
      <c r="S38" s="71"/>
      <c r="T38" s="141"/>
      <c r="U38" s="141"/>
      <c r="V38" s="141"/>
      <c r="W38" s="141"/>
      <c r="X38" s="67"/>
      <c r="Y38" s="141"/>
      <c r="Z38" s="141"/>
      <c r="AA38" s="141"/>
      <c r="AB38" s="141"/>
      <c r="AC38" s="85"/>
      <c r="AD38" s="83"/>
      <c r="AE38" s="2">
        <f t="shared" si="1"/>
        <v>0</v>
      </c>
      <c r="AF38" s="2">
        <f t="shared" si="2"/>
        <v>0</v>
      </c>
      <c r="AG38" s="2">
        <f t="shared" si="3"/>
        <v>0</v>
      </c>
      <c r="AH38" s="2">
        <f t="shared" si="0"/>
        <v>0</v>
      </c>
    </row>
    <row r="39" spans="1:34" x14ac:dyDescent="0.2">
      <c r="A39" s="16" t="s">
        <v>238</v>
      </c>
      <c r="B39" s="84"/>
      <c r="C39" s="71"/>
      <c r="D39" s="186"/>
      <c r="E39" s="187"/>
      <c r="F39" s="188"/>
      <c r="G39" s="189"/>
      <c r="H39" s="67"/>
      <c r="I39" s="186"/>
      <c r="J39" s="197"/>
      <c r="K39" s="198"/>
      <c r="L39" s="199"/>
      <c r="M39" s="121"/>
      <c r="N39" s="2"/>
      <c r="O39" s="15"/>
      <c r="P39" s="15"/>
      <c r="Q39" s="79" t="s">
        <v>220</v>
      </c>
      <c r="R39" s="84"/>
      <c r="S39" s="71"/>
      <c r="T39" s="186"/>
      <c r="U39" s="187"/>
      <c r="V39" s="188"/>
      <c r="W39" s="189"/>
      <c r="X39" s="67"/>
      <c r="Y39" s="186"/>
      <c r="Z39" s="197"/>
      <c r="AA39" s="198"/>
      <c r="AB39" s="199"/>
      <c r="AC39" s="85"/>
      <c r="AD39" s="83"/>
      <c r="AE39" s="2">
        <f t="shared" si="1"/>
        <v>0</v>
      </c>
      <c r="AF39" s="2">
        <f t="shared" si="2"/>
        <v>0</v>
      </c>
      <c r="AG39" s="2">
        <f t="shared" si="3"/>
        <v>0</v>
      </c>
      <c r="AH39" s="2">
        <f t="shared" si="0"/>
        <v>0</v>
      </c>
    </row>
    <row r="40" spans="1:34" x14ac:dyDescent="0.2">
      <c r="A40" s="16" t="s">
        <v>59</v>
      </c>
      <c r="B40" s="84"/>
      <c r="C40" s="103"/>
      <c r="D40" s="186"/>
      <c r="E40" s="187"/>
      <c r="F40" s="188"/>
      <c r="G40" s="189"/>
      <c r="H40" s="67"/>
      <c r="I40" s="186"/>
      <c r="J40" s="197"/>
      <c r="K40" s="198"/>
      <c r="L40" s="199"/>
      <c r="M40" s="121"/>
      <c r="N40" s="2"/>
      <c r="O40" s="15"/>
      <c r="P40" s="15"/>
      <c r="Q40" s="79" t="s">
        <v>221</v>
      </c>
      <c r="R40" s="80">
        <v>8</v>
      </c>
      <c r="S40" s="81" t="str">
        <f>IF(SUM(T40:W40)&gt;=1,8,"")</f>
        <v/>
      </c>
      <c r="T40" s="186"/>
      <c r="U40" s="187"/>
      <c r="V40" s="188"/>
      <c r="W40" s="189"/>
      <c r="X40" s="67"/>
      <c r="Y40" s="186"/>
      <c r="Z40" s="197"/>
      <c r="AA40" s="198"/>
      <c r="AB40" s="199"/>
      <c r="AC40" s="82" t="str">
        <f>IF(SUM(Y40:AB40)&gt;=1,8,"")</f>
        <v/>
      </c>
      <c r="AD40" s="83"/>
      <c r="AE40" s="2">
        <f t="shared" si="1"/>
        <v>0</v>
      </c>
      <c r="AF40" s="2">
        <f t="shared" si="2"/>
        <v>0</v>
      </c>
      <c r="AG40" s="2">
        <f t="shared" si="3"/>
        <v>0</v>
      </c>
      <c r="AH40" s="2">
        <f t="shared" si="0"/>
        <v>0</v>
      </c>
    </row>
    <row r="41" spans="1:34" ht="12.75" thickBot="1" x14ac:dyDescent="0.25">
      <c r="A41" s="86" t="s">
        <v>189</v>
      </c>
      <c r="B41" s="104"/>
      <c r="C41" s="88"/>
      <c r="D41" s="190"/>
      <c r="E41" s="191"/>
      <c r="F41" s="192"/>
      <c r="G41" s="193"/>
      <c r="H41" s="90"/>
      <c r="I41" s="190"/>
      <c r="J41" s="200"/>
      <c r="K41" s="201"/>
      <c r="L41" s="202"/>
      <c r="M41" s="121"/>
      <c r="N41" s="2"/>
      <c r="O41" s="15"/>
      <c r="P41" s="15"/>
      <c r="Q41" s="79" t="s">
        <v>222</v>
      </c>
      <c r="R41" s="80">
        <v>8</v>
      </c>
      <c r="S41" s="81" t="str">
        <f>IF(SUM(T41:W41)&gt;=1,8,"")</f>
        <v/>
      </c>
      <c r="T41" s="186"/>
      <c r="U41" s="187"/>
      <c r="V41" s="188"/>
      <c r="W41" s="189"/>
      <c r="X41" s="67"/>
      <c r="Y41" s="186"/>
      <c r="Z41" s="197"/>
      <c r="AA41" s="198"/>
      <c r="AB41" s="199"/>
      <c r="AC41" s="82" t="str">
        <f>IF(SUM(Y41:AB41)&gt;=1,8,"")</f>
        <v/>
      </c>
      <c r="AD41" s="83"/>
      <c r="AE41" s="2">
        <f t="shared" si="1"/>
        <v>0</v>
      </c>
      <c r="AF41" s="2">
        <f t="shared" si="2"/>
        <v>0</v>
      </c>
      <c r="AG41" s="2">
        <f t="shared" si="3"/>
        <v>0</v>
      </c>
      <c r="AH41" s="2">
        <f t="shared" si="0"/>
        <v>0</v>
      </c>
    </row>
    <row r="42" spans="1:34" x14ac:dyDescent="0.2">
      <c r="A42" s="91" t="s">
        <v>63</v>
      </c>
      <c r="B42" s="77"/>
      <c r="C42" s="71"/>
      <c r="D42" s="141"/>
      <c r="E42" s="141"/>
      <c r="F42" s="141"/>
      <c r="G42" s="141"/>
      <c r="H42" s="67"/>
      <c r="I42" s="141"/>
      <c r="J42" s="141"/>
      <c r="K42" s="141"/>
      <c r="L42" s="141"/>
      <c r="M42" s="146">
        <v>0</v>
      </c>
      <c r="N42" s="15">
        <v>0</v>
      </c>
      <c r="O42" s="15">
        <v>0</v>
      </c>
      <c r="P42" s="15">
        <v>0</v>
      </c>
      <c r="Q42" s="79" t="s">
        <v>52</v>
      </c>
      <c r="R42" s="84"/>
      <c r="S42" s="71"/>
      <c r="T42" s="186"/>
      <c r="U42" s="187"/>
      <c r="V42" s="188"/>
      <c r="W42" s="189"/>
      <c r="X42" s="67"/>
      <c r="Y42" s="186"/>
      <c r="Z42" s="197"/>
      <c r="AA42" s="198"/>
      <c r="AB42" s="199"/>
      <c r="AC42" s="85"/>
      <c r="AD42" s="83"/>
      <c r="AE42" s="2">
        <f t="shared" si="1"/>
        <v>0</v>
      </c>
      <c r="AF42" s="2">
        <f t="shared" si="2"/>
        <v>0</v>
      </c>
      <c r="AG42" s="2">
        <f t="shared" si="3"/>
        <v>0</v>
      </c>
      <c r="AH42" s="2">
        <f t="shared" si="0"/>
        <v>0</v>
      </c>
    </row>
    <row r="43" spans="1:34" x14ac:dyDescent="0.2">
      <c r="A43" s="16" t="s">
        <v>65</v>
      </c>
      <c r="B43" s="17"/>
      <c r="C43" s="71"/>
      <c r="D43" s="186"/>
      <c r="E43" s="187"/>
      <c r="F43" s="188"/>
      <c r="G43" s="189"/>
      <c r="H43" s="67"/>
      <c r="I43" s="186"/>
      <c r="J43" s="197"/>
      <c r="K43" s="198"/>
      <c r="L43" s="199"/>
      <c r="M43" s="146">
        <v>0</v>
      </c>
      <c r="N43" s="15">
        <v>0</v>
      </c>
      <c r="O43" s="15">
        <v>0</v>
      </c>
      <c r="P43" s="15">
        <v>0</v>
      </c>
      <c r="Q43" s="79" t="s">
        <v>54</v>
      </c>
      <c r="R43" s="80">
        <v>7</v>
      </c>
      <c r="S43" s="81" t="str">
        <f>IF(SUM(T43:W43)&gt;=1,7,"")</f>
        <v/>
      </c>
      <c r="T43" s="186"/>
      <c r="U43" s="187"/>
      <c r="V43" s="188"/>
      <c r="W43" s="189"/>
      <c r="X43" s="67"/>
      <c r="Y43" s="186"/>
      <c r="Z43" s="197"/>
      <c r="AA43" s="198"/>
      <c r="AB43" s="199"/>
      <c r="AC43" s="82" t="str">
        <f>IF(SUM(Y43:AB43)&gt;=1,7,"")</f>
        <v/>
      </c>
      <c r="AD43" s="83"/>
      <c r="AE43" s="2">
        <f t="shared" si="1"/>
        <v>0</v>
      </c>
      <c r="AF43" s="2">
        <f t="shared" si="2"/>
        <v>0</v>
      </c>
      <c r="AG43" s="2">
        <f t="shared" si="3"/>
        <v>0</v>
      </c>
      <c r="AH43" s="2">
        <f t="shared" si="0"/>
        <v>0</v>
      </c>
    </row>
    <row r="44" spans="1:34" x14ac:dyDescent="0.2">
      <c r="A44" s="91" t="s">
        <v>67</v>
      </c>
      <c r="B44" s="77"/>
      <c r="C44" s="71"/>
      <c r="D44" s="141"/>
      <c r="E44" s="141"/>
      <c r="F44" s="141"/>
      <c r="G44" s="141"/>
      <c r="H44" s="67"/>
      <c r="I44" s="141"/>
      <c r="J44" s="141"/>
      <c r="K44" s="141"/>
      <c r="L44" s="141"/>
      <c r="M44" s="146">
        <v>0</v>
      </c>
      <c r="N44" s="15">
        <v>0</v>
      </c>
      <c r="O44" s="15">
        <v>0</v>
      </c>
      <c r="P44" s="15">
        <v>0</v>
      </c>
      <c r="Q44" s="79" t="s">
        <v>56</v>
      </c>
      <c r="R44" s="80">
        <v>7</v>
      </c>
      <c r="S44" s="81" t="str">
        <f>IF(SUM(T44:W44)&gt;=1,7,"")</f>
        <v/>
      </c>
      <c r="T44" s="186"/>
      <c r="U44" s="187"/>
      <c r="V44" s="188"/>
      <c r="W44" s="189"/>
      <c r="X44" s="67"/>
      <c r="Y44" s="186"/>
      <c r="Z44" s="197"/>
      <c r="AA44" s="198"/>
      <c r="AB44" s="199"/>
      <c r="AC44" s="82" t="str">
        <f>IF(SUM(Y44:AB44)&gt;=1,7,"")</f>
        <v/>
      </c>
      <c r="AD44" s="83"/>
      <c r="AE44" s="2">
        <f t="shared" si="1"/>
        <v>0</v>
      </c>
      <c r="AF44" s="2">
        <f t="shared" si="2"/>
        <v>0</v>
      </c>
      <c r="AG44" s="2">
        <f t="shared" si="3"/>
        <v>0</v>
      </c>
      <c r="AH44" s="2">
        <f t="shared" si="0"/>
        <v>0</v>
      </c>
    </row>
    <row r="45" spans="1:34" x14ac:dyDescent="0.2">
      <c r="A45" s="69" t="s">
        <v>69</v>
      </c>
      <c r="B45" s="77"/>
      <c r="C45" s="71"/>
      <c r="D45" s="186"/>
      <c r="E45" s="187"/>
      <c r="F45" s="188"/>
      <c r="G45" s="189"/>
      <c r="H45" s="67"/>
      <c r="I45" s="186"/>
      <c r="J45" s="197"/>
      <c r="K45" s="198"/>
      <c r="L45" s="199"/>
      <c r="M45" s="146">
        <v>0</v>
      </c>
      <c r="N45" s="15">
        <v>0</v>
      </c>
      <c r="O45" s="15">
        <v>0</v>
      </c>
      <c r="P45" s="15">
        <v>0</v>
      </c>
      <c r="Q45" s="79" t="s">
        <v>58</v>
      </c>
      <c r="R45" s="84"/>
      <c r="S45" s="71"/>
      <c r="T45" s="186"/>
      <c r="U45" s="187"/>
      <c r="V45" s="188"/>
      <c r="W45" s="189"/>
      <c r="X45" s="67"/>
      <c r="Y45" s="186"/>
      <c r="Z45" s="197"/>
      <c r="AA45" s="198"/>
      <c r="AB45" s="199"/>
      <c r="AC45" s="85"/>
      <c r="AD45" s="83"/>
      <c r="AE45" s="2">
        <f t="shared" si="1"/>
        <v>0</v>
      </c>
      <c r="AF45" s="2">
        <f t="shared" si="2"/>
        <v>0</v>
      </c>
      <c r="AG45" s="2">
        <f t="shared" si="3"/>
        <v>0</v>
      </c>
      <c r="AH45" s="2">
        <f t="shared" si="0"/>
        <v>0</v>
      </c>
    </row>
    <row r="46" spans="1:34" x14ac:dyDescent="0.2">
      <c r="A46" s="91" t="s">
        <v>71</v>
      </c>
      <c r="B46" s="77"/>
      <c r="C46" s="71"/>
      <c r="D46" s="141"/>
      <c r="E46" s="141"/>
      <c r="F46" s="141"/>
      <c r="G46" s="141"/>
      <c r="H46" s="67"/>
      <c r="I46" s="141"/>
      <c r="J46" s="141"/>
      <c r="K46" s="141"/>
      <c r="L46" s="141"/>
      <c r="M46" s="146">
        <v>0</v>
      </c>
      <c r="N46" s="15">
        <v>0</v>
      </c>
      <c r="O46" s="15">
        <v>0</v>
      </c>
      <c r="P46" s="15">
        <v>0</v>
      </c>
      <c r="Q46" s="79" t="s">
        <v>60</v>
      </c>
      <c r="R46" s="80">
        <v>3</v>
      </c>
      <c r="S46" s="81" t="str">
        <f>IF(SUM(T46:W46)&gt;=1,3,"")</f>
        <v/>
      </c>
      <c r="T46" s="186"/>
      <c r="U46" s="187"/>
      <c r="V46" s="188"/>
      <c r="W46" s="189"/>
      <c r="X46" s="67"/>
      <c r="Y46" s="186"/>
      <c r="Z46" s="197"/>
      <c r="AA46" s="198"/>
      <c r="AB46" s="199"/>
      <c r="AC46" s="82" t="str">
        <f>IF(SUM(Y46:AB46)&gt;=1,3,"")</f>
        <v/>
      </c>
      <c r="AD46" s="83"/>
      <c r="AE46" s="2">
        <f t="shared" si="1"/>
        <v>0</v>
      </c>
      <c r="AF46" s="2">
        <f t="shared" si="2"/>
        <v>0</v>
      </c>
      <c r="AG46" s="2">
        <f t="shared" si="3"/>
        <v>0</v>
      </c>
      <c r="AH46" s="2">
        <f t="shared" si="0"/>
        <v>0</v>
      </c>
    </row>
    <row r="47" spans="1:34" x14ac:dyDescent="0.2">
      <c r="A47" s="91" t="s">
        <v>239</v>
      </c>
      <c r="B47" s="98"/>
      <c r="C47" s="71"/>
      <c r="D47" s="141"/>
      <c r="E47" s="141"/>
      <c r="F47" s="141"/>
      <c r="G47" s="141"/>
      <c r="H47" s="67"/>
      <c r="I47" s="141"/>
      <c r="J47" s="141"/>
      <c r="K47" s="141"/>
      <c r="L47" s="141"/>
      <c r="M47" s="120"/>
      <c r="N47" s="15"/>
      <c r="O47" s="15"/>
      <c r="P47" s="15"/>
      <c r="Q47" s="79" t="s">
        <v>61</v>
      </c>
      <c r="R47" s="80">
        <v>5</v>
      </c>
      <c r="S47" s="81" t="str">
        <f>IF(SUM(T47:W47)&gt;=1,5,"")</f>
        <v/>
      </c>
      <c r="T47" s="186"/>
      <c r="U47" s="187"/>
      <c r="V47" s="188"/>
      <c r="W47" s="189"/>
      <c r="X47" s="67"/>
      <c r="Y47" s="186"/>
      <c r="Z47" s="197"/>
      <c r="AA47" s="198"/>
      <c r="AB47" s="199"/>
      <c r="AC47" s="82" t="str">
        <f>IF(SUM(Y47:AB47)&gt;=1,5,"")</f>
        <v/>
      </c>
      <c r="AD47" s="83"/>
      <c r="AE47" s="2">
        <f t="shared" si="1"/>
        <v>0</v>
      </c>
      <c r="AF47" s="2">
        <f t="shared" si="2"/>
        <v>0</v>
      </c>
      <c r="AG47" s="2">
        <f t="shared" si="3"/>
        <v>0</v>
      </c>
      <c r="AH47" s="2">
        <f t="shared" si="0"/>
        <v>0</v>
      </c>
    </row>
    <row r="48" spans="1:34" x14ac:dyDescent="0.2">
      <c r="A48" s="16" t="s">
        <v>73</v>
      </c>
      <c r="B48" s="80">
        <v>2</v>
      </c>
      <c r="C48" s="81" t="str">
        <f>IF(SUM(D48:G48)&gt;=1,2,"")</f>
        <v/>
      </c>
      <c r="D48" s="186"/>
      <c r="E48" s="187"/>
      <c r="F48" s="188"/>
      <c r="G48" s="189"/>
      <c r="H48" s="67"/>
      <c r="I48" s="186"/>
      <c r="J48" s="197"/>
      <c r="K48" s="198"/>
      <c r="L48" s="199"/>
      <c r="M48" s="50" t="str">
        <f>IF(SUM(I48:L48)&gt;=1,2,"")</f>
        <v/>
      </c>
      <c r="N48" s="47"/>
      <c r="O48" s="15">
        <v>0</v>
      </c>
      <c r="P48" s="15">
        <v>0</v>
      </c>
      <c r="Q48" s="79" t="s">
        <v>223</v>
      </c>
      <c r="R48" s="80">
        <v>6</v>
      </c>
      <c r="S48" s="81" t="str">
        <f>IF(SUM(T48:W48)&gt;=1,6,"")</f>
        <v/>
      </c>
      <c r="T48" s="186"/>
      <c r="U48" s="187"/>
      <c r="V48" s="188"/>
      <c r="W48" s="189"/>
      <c r="X48" s="67"/>
      <c r="Y48" s="186"/>
      <c r="Z48" s="197"/>
      <c r="AA48" s="198"/>
      <c r="AB48" s="199"/>
      <c r="AC48" s="82" t="str">
        <f>IF(SUM(Y48:AB48)&gt;=1,6,"")</f>
        <v/>
      </c>
      <c r="AD48" s="83"/>
      <c r="AE48" s="2">
        <f t="shared" si="1"/>
        <v>0</v>
      </c>
      <c r="AF48" s="2">
        <f t="shared" si="2"/>
        <v>0</v>
      </c>
      <c r="AG48" s="2">
        <f t="shared" si="3"/>
        <v>0</v>
      </c>
      <c r="AH48" s="2">
        <f t="shared" si="0"/>
        <v>0</v>
      </c>
    </row>
    <row r="49" spans="1:34" x14ac:dyDescent="0.2">
      <c r="A49" s="16" t="s">
        <v>75</v>
      </c>
      <c r="B49" s="84"/>
      <c r="C49" s="71"/>
      <c r="D49" s="186"/>
      <c r="E49" s="187"/>
      <c r="F49" s="188"/>
      <c r="G49" s="189"/>
      <c r="H49" s="67"/>
      <c r="I49" s="186"/>
      <c r="J49" s="197"/>
      <c r="K49" s="198"/>
      <c r="L49" s="199"/>
      <c r="M49" s="122"/>
      <c r="N49" s="15">
        <v>0</v>
      </c>
      <c r="O49" s="15">
        <v>0</v>
      </c>
      <c r="P49" s="15">
        <v>0</v>
      </c>
      <c r="Q49" s="79" t="s">
        <v>62</v>
      </c>
      <c r="R49" s="80">
        <v>4</v>
      </c>
      <c r="S49" s="81" t="str">
        <f>IF(SUM(T49:W49)&gt;=1,4,"")</f>
        <v/>
      </c>
      <c r="T49" s="186"/>
      <c r="U49" s="187"/>
      <c r="V49" s="188"/>
      <c r="W49" s="189"/>
      <c r="X49" s="67"/>
      <c r="Y49" s="186"/>
      <c r="Z49" s="197"/>
      <c r="AA49" s="198"/>
      <c r="AB49" s="199"/>
      <c r="AC49" s="82" t="str">
        <f>IF(SUM(Y49:AB49)&gt;=1,4,"")</f>
        <v/>
      </c>
      <c r="AD49" s="83"/>
      <c r="AE49" s="2">
        <f t="shared" si="1"/>
        <v>0</v>
      </c>
      <c r="AF49" s="2">
        <f t="shared" si="2"/>
        <v>0</v>
      </c>
      <c r="AG49" s="2">
        <f t="shared" si="3"/>
        <v>0</v>
      </c>
      <c r="AH49" s="2">
        <f t="shared" si="0"/>
        <v>0</v>
      </c>
    </row>
    <row r="50" spans="1:34" x14ac:dyDescent="0.2">
      <c r="A50" s="105" t="s">
        <v>77</v>
      </c>
      <c r="B50" s="98"/>
      <c r="C50" s="71"/>
      <c r="D50" s="141"/>
      <c r="E50" s="141"/>
      <c r="F50" s="141"/>
      <c r="G50" s="141"/>
      <c r="H50" s="67"/>
      <c r="I50" s="141"/>
      <c r="J50" s="141"/>
      <c r="K50" s="141"/>
      <c r="L50" s="141"/>
      <c r="M50" s="122"/>
      <c r="N50" s="15">
        <v>0</v>
      </c>
      <c r="O50" s="15">
        <v>0</v>
      </c>
      <c r="P50" s="15">
        <v>0</v>
      </c>
      <c r="Q50" s="79" t="s">
        <v>64</v>
      </c>
      <c r="R50" s="80">
        <v>3</v>
      </c>
      <c r="S50" s="81" t="str">
        <f>IF(SUM(T50:W50)&gt;=1,3,"")</f>
        <v/>
      </c>
      <c r="T50" s="186"/>
      <c r="U50" s="187"/>
      <c r="V50" s="188"/>
      <c r="W50" s="189"/>
      <c r="X50" s="67"/>
      <c r="Y50" s="186"/>
      <c r="Z50" s="197"/>
      <c r="AA50" s="198"/>
      <c r="AB50" s="199"/>
      <c r="AC50" s="82" t="str">
        <f>IF(SUM(Y50:AB50)&gt;=1,3,"")</f>
        <v/>
      </c>
      <c r="AD50" s="83"/>
      <c r="AE50" s="2">
        <f t="shared" si="1"/>
        <v>0</v>
      </c>
      <c r="AF50" s="2">
        <f t="shared" si="2"/>
        <v>0</v>
      </c>
      <c r="AG50" s="2">
        <f t="shared" si="3"/>
        <v>0</v>
      </c>
      <c r="AH50" s="2">
        <f t="shared" si="0"/>
        <v>0</v>
      </c>
    </row>
    <row r="51" spans="1:34" x14ac:dyDescent="0.2">
      <c r="A51" s="16" t="s">
        <v>78</v>
      </c>
      <c r="B51" s="80">
        <v>1</v>
      </c>
      <c r="C51" s="81" t="str">
        <f>IF(SUM(D51:G51)&gt;=1,1,"")</f>
        <v/>
      </c>
      <c r="D51" s="186"/>
      <c r="E51" s="187"/>
      <c r="F51" s="188"/>
      <c r="G51" s="189"/>
      <c r="H51" s="67"/>
      <c r="I51" s="186"/>
      <c r="J51" s="197"/>
      <c r="K51" s="198"/>
      <c r="L51" s="199"/>
      <c r="M51" s="50" t="str">
        <f>IF(SUM(I51:L51)&gt;=1,2,"")</f>
        <v/>
      </c>
      <c r="N51" s="15">
        <v>0</v>
      </c>
      <c r="O51" s="15">
        <v>0</v>
      </c>
      <c r="P51" s="15">
        <v>0</v>
      </c>
      <c r="Q51" s="79" t="s">
        <v>224</v>
      </c>
      <c r="R51" s="84"/>
      <c r="S51" s="71"/>
      <c r="T51" s="186"/>
      <c r="U51" s="187"/>
      <c r="V51" s="188"/>
      <c r="W51" s="189"/>
      <c r="X51" s="67"/>
      <c r="Y51" s="186"/>
      <c r="Z51" s="197"/>
      <c r="AA51" s="198"/>
      <c r="AB51" s="199"/>
      <c r="AC51" s="78"/>
      <c r="AD51" s="83"/>
      <c r="AE51" s="2">
        <f t="shared" si="1"/>
        <v>0</v>
      </c>
      <c r="AF51" s="2">
        <f t="shared" si="2"/>
        <v>0</v>
      </c>
      <c r="AG51" s="2">
        <f t="shared" si="3"/>
        <v>0</v>
      </c>
      <c r="AH51" s="2">
        <f t="shared" si="0"/>
        <v>0</v>
      </c>
    </row>
    <row r="52" spans="1:34" x14ac:dyDescent="0.2">
      <c r="A52" s="16" t="s">
        <v>79</v>
      </c>
      <c r="B52" s="84"/>
      <c r="C52" s="71"/>
      <c r="D52" s="186"/>
      <c r="E52" s="187"/>
      <c r="F52" s="188"/>
      <c r="G52" s="189"/>
      <c r="H52" s="67"/>
      <c r="I52" s="186"/>
      <c r="J52" s="197"/>
      <c r="K52" s="198"/>
      <c r="L52" s="199"/>
      <c r="M52" s="122"/>
      <c r="N52" s="15">
        <v>0</v>
      </c>
      <c r="O52" s="15">
        <v>0</v>
      </c>
      <c r="P52" s="15">
        <v>0</v>
      </c>
      <c r="Q52" s="79" t="s">
        <v>66</v>
      </c>
      <c r="R52" s="80">
        <v>7</v>
      </c>
      <c r="S52" s="81" t="str">
        <f>IF(SUM(T52:W52)&gt;=1,7,"")</f>
        <v/>
      </c>
      <c r="T52" s="186"/>
      <c r="U52" s="187"/>
      <c r="V52" s="188"/>
      <c r="W52" s="189"/>
      <c r="X52" s="67"/>
      <c r="Y52" s="186"/>
      <c r="Z52" s="197"/>
      <c r="AA52" s="198"/>
      <c r="AB52" s="199"/>
      <c r="AC52" s="82" t="str">
        <f>IF(SUM(Y52:AB52)&gt;=1,7,"")</f>
        <v/>
      </c>
      <c r="AD52" s="83"/>
      <c r="AE52" s="2">
        <f t="shared" si="1"/>
        <v>0</v>
      </c>
      <c r="AF52" s="2">
        <f t="shared" si="2"/>
        <v>0</v>
      </c>
      <c r="AG52" s="2">
        <f t="shared" si="3"/>
        <v>0</v>
      </c>
      <c r="AH52" s="2">
        <f t="shared" si="0"/>
        <v>0</v>
      </c>
    </row>
    <row r="53" spans="1:34" x14ac:dyDescent="0.2">
      <c r="A53" s="105" t="s">
        <v>80</v>
      </c>
      <c r="B53" s="98"/>
      <c r="C53" s="71"/>
      <c r="D53" s="141"/>
      <c r="E53" s="141"/>
      <c r="F53" s="141"/>
      <c r="G53" s="141"/>
      <c r="H53" s="67"/>
      <c r="I53" s="141"/>
      <c r="J53" s="141"/>
      <c r="K53" s="141"/>
      <c r="L53" s="141"/>
      <c r="M53" s="122"/>
      <c r="N53" s="15">
        <v>0</v>
      </c>
      <c r="O53" s="15">
        <v>0</v>
      </c>
      <c r="P53" s="15">
        <v>0</v>
      </c>
      <c r="Q53" s="79" t="s">
        <v>68</v>
      </c>
      <c r="R53" s="80">
        <v>8</v>
      </c>
      <c r="S53" s="81" t="str">
        <f>IF(SUM(T53:W53)&gt;=1,8,"")</f>
        <v/>
      </c>
      <c r="T53" s="186"/>
      <c r="U53" s="187"/>
      <c r="V53" s="188"/>
      <c r="W53" s="189"/>
      <c r="X53" s="67"/>
      <c r="Y53" s="186"/>
      <c r="Z53" s="197"/>
      <c r="AA53" s="198"/>
      <c r="AB53" s="199"/>
      <c r="AC53" s="82" t="str">
        <f>IF(SUM(Y53:AB53)&gt;=1,8,"")</f>
        <v/>
      </c>
      <c r="AD53" s="83"/>
      <c r="AE53" s="2">
        <f t="shared" si="1"/>
        <v>0</v>
      </c>
      <c r="AF53" s="2">
        <f t="shared" si="2"/>
        <v>0</v>
      </c>
      <c r="AG53" s="2">
        <f t="shared" si="3"/>
        <v>0</v>
      </c>
      <c r="AH53" s="2">
        <f t="shared" si="0"/>
        <v>0</v>
      </c>
    </row>
    <row r="54" spans="1:34" x14ac:dyDescent="0.2">
      <c r="A54" s="16" t="s">
        <v>82</v>
      </c>
      <c r="B54" s="17"/>
      <c r="C54" s="71"/>
      <c r="D54" s="186"/>
      <c r="E54" s="187"/>
      <c r="F54" s="188"/>
      <c r="G54" s="189"/>
      <c r="H54" s="67"/>
      <c r="I54" s="186"/>
      <c r="J54" s="197"/>
      <c r="K54" s="198"/>
      <c r="L54" s="199"/>
      <c r="M54" s="122"/>
      <c r="N54" s="15">
        <v>0</v>
      </c>
      <c r="O54" s="15">
        <v>0</v>
      </c>
      <c r="P54" s="15">
        <v>0</v>
      </c>
      <c r="Q54" s="79" t="s">
        <v>225</v>
      </c>
      <c r="R54" s="17"/>
      <c r="S54" s="71"/>
      <c r="T54" s="186"/>
      <c r="U54" s="187"/>
      <c r="V54" s="188"/>
      <c r="W54" s="189"/>
      <c r="X54" s="67"/>
      <c r="Y54" s="186"/>
      <c r="Z54" s="197"/>
      <c r="AA54" s="198"/>
      <c r="AB54" s="199"/>
      <c r="AC54" s="78"/>
      <c r="AD54" s="83"/>
      <c r="AE54" s="2">
        <f t="shared" si="1"/>
        <v>0</v>
      </c>
      <c r="AF54" s="2">
        <f t="shared" si="2"/>
        <v>0</v>
      </c>
      <c r="AG54" s="2">
        <f t="shared" si="3"/>
        <v>0</v>
      </c>
      <c r="AH54" s="2">
        <f t="shared" si="0"/>
        <v>0</v>
      </c>
    </row>
    <row r="55" spans="1:34" ht="12.75" thickBot="1" x14ac:dyDescent="0.25">
      <c r="A55" s="86" t="s">
        <v>84</v>
      </c>
      <c r="B55" s="104"/>
      <c r="C55" s="88"/>
      <c r="D55" s="190"/>
      <c r="E55" s="191"/>
      <c r="F55" s="192"/>
      <c r="G55" s="193"/>
      <c r="H55" s="90"/>
      <c r="I55" s="190"/>
      <c r="J55" s="200"/>
      <c r="K55" s="201"/>
      <c r="L55" s="202"/>
      <c r="M55" s="122"/>
      <c r="N55" s="15">
        <v>0</v>
      </c>
      <c r="O55" s="15">
        <v>0</v>
      </c>
      <c r="P55" s="15">
        <v>0</v>
      </c>
      <c r="Q55" s="79" t="s">
        <v>70</v>
      </c>
      <c r="R55" s="80">
        <v>4</v>
      </c>
      <c r="S55" s="81" t="str">
        <f>IF(SUM(T55:W55)&gt;=1,4,"")</f>
        <v/>
      </c>
      <c r="T55" s="186"/>
      <c r="U55" s="187"/>
      <c r="V55" s="188"/>
      <c r="W55" s="189"/>
      <c r="X55" s="67"/>
      <c r="Y55" s="186"/>
      <c r="Z55" s="197"/>
      <c r="AA55" s="198"/>
      <c r="AB55" s="199"/>
      <c r="AC55" s="82" t="str">
        <f>IF(SUM(Y55:AB55)&gt;=1,4,"")</f>
        <v/>
      </c>
      <c r="AD55" s="83"/>
      <c r="AE55" s="2">
        <f t="shared" si="1"/>
        <v>0</v>
      </c>
      <c r="AF55" s="2">
        <f t="shared" si="2"/>
        <v>0</v>
      </c>
      <c r="AG55" s="2">
        <f t="shared" si="3"/>
        <v>0</v>
      </c>
      <c r="AH55" s="2">
        <f t="shared" si="0"/>
        <v>0</v>
      </c>
    </row>
    <row r="56" spans="1:34" x14ac:dyDescent="0.2">
      <c r="A56" s="105" t="s">
        <v>86</v>
      </c>
      <c r="B56" s="77"/>
      <c r="C56" s="71"/>
      <c r="D56" s="141"/>
      <c r="E56" s="141"/>
      <c r="F56" s="141"/>
      <c r="G56" s="141"/>
      <c r="H56" s="67"/>
      <c r="I56" s="141"/>
      <c r="J56" s="141"/>
      <c r="K56" s="141"/>
      <c r="L56" s="141"/>
      <c r="M56" s="122"/>
      <c r="N56" s="15">
        <v>0</v>
      </c>
      <c r="O56" s="15">
        <v>0</v>
      </c>
      <c r="P56" s="15">
        <v>0</v>
      </c>
      <c r="Q56" s="79" t="s">
        <v>72</v>
      </c>
      <c r="R56" s="80">
        <v>4</v>
      </c>
      <c r="S56" s="81" t="str">
        <f>IF(SUM(T56:W56)&gt;=1,4,"")</f>
        <v/>
      </c>
      <c r="T56" s="186"/>
      <c r="U56" s="187"/>
      <c r="V56" s="188"/>
      <c r="W56" s="189"/>
      <c r="X56" s="67"/>
      <c r="Y56" s="186"/>
      <c r="Z56" s="197"/>
      <c r="AA56" s="198"/>
      <c r="AB56" s="199"/>
      <c r="AC56" s="82" t="str">
        <f>IF(SUM(Y56:AB56)&gt;=1,4,"")</f>
        <v/>
      </c>
      <c r="AD56" s="83"/>
      <c r="AE56" s="2">
        <f t="shared" si="1"/>
        <v>0</v>
      </c>
      <c r="AF56" s="2">
        <f t="shared" si="2"/>
        <v>0</v>
      </c>
      <c r="AG56" s="2">
        <f t="shared" si="3"/>
        <v>0</v>
      </c>
      <c r="AH56" s="2">
        <f t="shared" si="0"/>
        <v>0</v>
      </c>
    </row>
    <row r="57" spans="1:34" x14ac:dyDescent="0.2">
      <c r="A57" s="16" t="s">
        <v>88</v>
      </c>
      <c r="B57" s="84"/>
      <c r="C57" s="71"/>
      <c r="D57" s="186"/>
      <c r="E57" s="187"/>
      <c r="F57" s="188"/>
      <c r="G57" s="189"/>
      <c r="H57" s="67"/>
      <c r="I57" s="186"/>
      <c r="J57" s="197"/>
      <c r="K57" s="198"/>
      <c r="L57" s="199"/>
      <c r="M57" s="122"/>
      <c r="N57" s="15">
        <v>0</v>
      </c>
      <c r="O57" s="15">
        <v>0</v>
      </c>
      <c r="P57" s="15">
        <v>0</v>
      </c>
      <c r="Q57" s="79" t="s">
        <v>226</v>
      </c>
      <c r="R57" s="84"/>
      <c r="S57" s="106"/>
      <c r="T57" s="186"/>
      <c r="U57" s="187"/>
      <c r="V57" s="188"/>
      <c r="W57" s="189"/>
      <c r="X57" s="67"/>
      <c r="Y57" s="186"/>
      <c r="Z57" s="197"/>
      <c r="AA57" s="198"/>
      <c r="AB57" s="199"/>
      <c r="AC57" s="97"/>
      <c r="AD57" s="83"/>
      <c r="AE57" s="2">
        <f t="shared" si="1"/>
        <v>0</v>
      </c>
      <c r="AF57" s="2">
        <f t="shared" si="2"/>
        <v>0</v>
      </c>
      <c r="AG57" s="2">
        <f t="shared" si="3"/>
        <v>0</v>
      </c>
      <c r="AH57" s="2">
        <f t="shared" si="0"/>
        <v>0</v>
      </c>
    </row>
    <row r="58" spans="1:34" x14ac:dyDescent="0.2">
      <c r="A58" s="16" t="s">
        <v>90</v>
      </c>
      <c r="B58" s="80">
        <v>2</v>
      </c>
      <c r="C58" s="81" t="str">
        <f>IF(SUM(D58:G58)&gt;=1,2,"")</f>
        <v/>
      </c>
      <c r="D58" s="186"/>
      <c r="E58" s="187"/>
      <c r="F58" s="188"/>
      <c r="G58" s="189"/>
      <c r="H58" s="67"/>
      <c r="I58" s="186"/>
      <c r="J58" s="197"/>
      <c r="K58" s="198"/>
      <c r="L58" s="199"/>
      <c r="M58" s="50" t="str">
        <f>IF(SUM(I58:L58)&gt;=1,2,"")</f>
        <v/>
      </c>
      <c r="N58" s="15">
        <v>0</v>
      </c>
      <c r="O58" s="15">
        <v>0</v>
      </c>
      <c r="P58" s="15">
        <v>0</v>
      </c>
      <c r="Q58" s="79" t="s">
        <v>74</v>
      </c>
      <c r="R58" s="80">
        <v>4</v>
      </c>
      <c r="S58" s="81" t="str">
        <f>IF(SUM(T58:W58)&gt;=1,4,"")</f>
        <v/>
      </c>
      <c r="T58" s="186"/>
      <c r="U58" s="187"/>
      <c r="V58" s="188"/>
      <c r="W58" s="189"/>
      <c r="X58" s="67"/>
      <c r="Y58" s="186"/>
      <c r="Z58" s="197"/>
      <c r="AA58" s="198"/>
      <c r="AB58" s="199"/>
      <c r="AC58" s="82" t="str">
        <f>IF(SUM(Y58:AB58)&gt;=1,4,"")</f>
        <v/>
      </c>
      <c r="AD58" s="83"/>
      <c r="AE58" s="2">
        <f t="shared" si="1"/>
        <v>0</v>
      </c>
      <c r="AF58" s="2">
        <f t="shared" si="2"/>
        <v>0</v>
      </c>
      <c r="AG58" s="2">
        <f t="shared" si="3"/>
        <v>0</v>
      </c>
      <c r="AH58" s="2">
        <f t="shared" si="0"/>
        <v>0</v>
      </c>
    </row>
    <row r="59" spans="1:34" ht="12.75" thickBot="1" x14ac:dyDescent="0.25">
      <c r="A59" s="16" t="s">
        <v>92</v>
      </c>
      <c r="B59" s="80">
        <v>2</v>
      </c>
      <c r="C59" s="81" t="str">
        <f>IF(SUM(D59:G59)&gt;=1,2,"")</f>
        <v/>
      </c>
      <c r="D59" s="186"/>
      <c r="E59" s="187"/>
      <c r="F59" s="188"/>
      <c r="G59" s="189"/>
      <c r="H59" s="67"/>
      <c r="I59" s="186"/>
      <c r="J59" s="197"/>
      <c r="K59" s="198"/>
      <c r="L59" s="199"/>
      <c r="M59" s="50" t="str">
        <f>IF(SUM(I59:L59)&gt;=1,2,"")</f>
        <v/>
      </c>
      <c r="N59" s="15">
        <v>0</v>
      </c>
      <c r="O59" s="15">
        <v>0</v>
      </c>
      <c r="P59" s="15">
        <v>0</v>
      </c>
      <c r="Q59" s="86" t="s">
        <v>76</v>
      </c>
      <c r="R59" s="89">
        <v>6</v>
      </c>
      <c r="S59" s="100" t="str">
        <f>IF(SUM(T59:W59)&gt;=1,6,"")</f>
        <v/>
      </c>
      <c r="T59" s="190"/>
      <c r="U59" s="191"/>
      <c r="V59" s="192"/>
      <c r="W59" s="193"/>
      <c r="X59" s="90"/>
      <c r="Y59" s="190"/>
      <c r="Z59" s="200"/>
      <c r="AA59" s="201"/>
      <c r="AB59" s="202"/>
      <c r="AC59" s="82" t="str">
        <f>IF(SUM(Y59:AB59)&gt;=1,6,"")</f>
        <v/>
      </c>
      <c r="AD59" s="83"/>
      <c r="AE59" s="2">
        <f t="shared" si="1"/>
        <v>0</v>
      </c>
      <c r="AF59" s="2">
        <f t="shared" si="2"/>
        <v>0</v>
      </c>
      <c r="AG59" s="2">
        <f t="shared" si="3"/>
        <v>0</v>
      </c>
      <c r="AH59" s="2">
        <f t="shared" si="0"/>
        <v>0</v>
      </c>
    </row>
    <row r="60" spans="1:34" x14ac:dyDescent="0.2">
      <c r="A60" s="16" t="s">
        <v>94</v>
      </c>
      <c r="B60" s="80">
        <v>3</v>
      </c>
      <c r="C60" s="81" t="str">
        <f>IF(SUM(D60:G60)&gt;=1,3,"")</f>
        <v/>
      </c>
      <c r="D60" s="186"/>
      <c r="E60" s="187"/>
      <c r="F60" s="188"/>
      <c r="G60" s="189"/>
      <c r="H60" s="67"/>
      <c r="I60" s="186"/>
      <c r="J60" s="197"/>
      <c r="K60" s="198"/>
      <c r="L60" s="199"/>
      <c r="M60" s="50" t="str">
        <f>IF(SUM(I60:L60)&gt;=1,3,"")</f>
        <v/>
      </c>
      <c r="N60" s="15">
        <v>0</v>
      </c>
      <c r="O60" s="15">
        <v>0</v>
      </c>
      <c r="P60" s="15">
        <v>0</v>
      </c>
      <c r="Q60" s="105" t="s">
        <v>81</v>
      </c>
      <c r="R60" s="77"/>
      <c r="S60" s="71"/>
      <c r="T60" s="141"/>
      <c r="U60" s="141"/>
      <c r="V60" s="141"/>
      <c r="W60" s="141"/>
      <c r="X60" s="67"/>
      <c r="Y60" s="141"/>
      <c r="Z60" s="141"/>
      <c r="AA60" s="141"/>
      <c r="AB60" s="141"/>
      <c r="AC60" s="85"/>
      <c r="AD60" s="83"/>
      <c r="AE60" s="2">
        <f t="shared" si="1"/>
        <v>0</v>
      </c>
      <c r="AF60" s="2">
        <f t="shared" si="2"/>
        <v>0</v>
      </c>
      <c r="AG60" s="2">
        <f t="shared" si="3"/>
        <v>0</v>
      </c>
      <c r="AH60" s="2">
        <f t="shared" si="0"/>
        <v>0</v>
      </c>
    </row>
    <row r="61" spans="1:34" x14ac:dyDescent="0.2">
      <c r="A61" s="16" t="s">
        <v>96</v>
      </c>
      <c r="B61" s="80">
        <v>6</v>
      </c>
      <c r="C61" s="81" t="str">
        <f>IF(SUM(D61:G61)&gt;=1,6,"")</f>
        <v/>
      </c>
      <c r="D61" s="186"/>
      <c r="E61" s="187"/>
      <c r="F61" s="188"/>
      <c r="G61" s="189"/>
      <c r="H61" s="67"/>
      <c r="I61" s="186"/>
      <c r="J61" s="197"/>
      <c r="K61" s="198"/>
      <c r="L61" s="199"/>
      <c r="M61" s="50" t="str">
        <f>IF(SUM(I61:L61)&gt;=1,6,"")</f>
        <v/>
      </c>
      <c r="N61" s="15">
        <v>0</v>
      </c>
      <c r="O61" s="15">
        <v>0</v>
      </c>
      <c r="P61" s="15">
        <v>0</v>
      </c>
      <c r="Q61" s="79" t="s">
        <v>227</v>
      </c>
      <c r="R61" s="17"/>
      <c r="S61" s="71"/>
      <c r="T61" s="186"/>
      <c r="U61" s="187"/>
      <c r="V61" s="188"/>
      <c r="W61" s="189"/>
      <c r="X61" s="67"/>
      <c r="Y61" s="186"/>
      <c r="Z61" s="197"/>
      <c r="AA61" s="198"/>
      <c r="AB61" s="199"/>
      <c r="AC61" s="85"/>
      <c r="AD61" s="83"/>
      <c r="AE61" s="2">
        <f t="shared" si="1"/>
        <v>0</v>
      </c>
      <c r="AF61" s="2">
        <f t="shared" si="2"/>
        <v>0</v>
      </c>
      <c r="AG61" s="2">
        <f t="shared" si="3"/>
        <v>0</v>
      </c>
      <c r="AH61" s="2">
        <f t="shared" si="0"/>
        <v>0</v>
      </c>
    </row>
    <row r="62" spans="1:34" x14ac:dyDescent="0.2">
      <c r="A62" s="16" t="s">
        <v>98</v>
      </c>
      <c r="B62" s="80">
        <v>5</v>
      </c>
      <c r="C62" s="81" t="str">
        <f>IF(SUM(D62:G62)&gt;=1,5,"")</f>
        <v/>
      </c>
      <c r="D62" s="186"/>
      <c r="E62" s="187"/>
      <c r="F62" s="188"/>
      <c r="G62" s="189"/>
      <c r="H62" s="67"/>
      <c r="I62" s="186"/>
      <c r="J62" s="197"/>
      <c r="K62" s="198"/>
      <c r="L62" s="199"/>
      <c r="M62" s="50" t="str">
        <f>IF(SUM(I62:L62)&gt;=1,5,"")</f>
        <v/>
      </c>
      <c r="N62" s="15">
        <v>0</v>
      </c>
      <c r="O62" s="15">
        <v>0</v>
      </c>
      <c r="P62" s="15">
        <v>0</v>
      </c>
      <c r="Q62" s="79" t="s">
        <v>83</v>
      </c>
      <c r="R62" s="17"/>
      <c r="S62" s="71"/>
      <c r="T62" s="186"/>
      <c r="U62" s="187"/>
      <c r="V62" s="188"/>
      <c r="W62" s="189"/>
      <c r="X62" s="67"/>
      <c r="Y62" s="186"/>
      <c r="Z62" s="197"/>
      <c r="AA62" s="198"/>
      <c r="AB62" s="199"/>
      <c r="AC62" s="85"/>
      <c r="AD62" s="83"/>
      <c r="AE62" s="2">
        <f t="shared" si="1"/>
        <v>0</v>
      </c>
      <c r="AF62" s="2">
        <f t="shared" si="2"/>
        <v>0</v>
      </c>
      <c r="AG62" s="2">
        <f t="shared" si="3"/>
        <v>0</v>
      </c>
      <c r="AH62" s="2">
        <f t="shared" si="0"/>
        <v>0</v>
      </c>
    </row>
    <row r="63" spans="1:34" x14ac:dyDescent="0.2">
      <c r="A63" s="2" t="s">
        <v>99</v>
      </c>
      <c r="B63" s="80">
        <v>6</v>
      </c>
      <c r="C63" s="81" t="str">
        <f>IF(SUM(D63:G63)&gt;=1,6,"")</f>
        <v/>
      </c>
      <c r="D63" s="186"/>
      <c r="E63" s="187"/>
      <c r="F63" s="188"/>
      <c r="G63" s="189"/>
      <c r="H63" s="67"/>
      <c r="I63" s="186"/>
      <c r="J63" s="197"/>
      <c r="K63" s="198"/>
      <c r="L63" s="199"/>
      <c r="M63" s="50" t="str">
        <f>IF(SUM(I63:L63)&gt;=1,6,"")</f>
        <v/>
      </c>
      <c r="N63" s="15">
        <v>0</v>
      </c>
      <c r="O63" s="15">
        <v>0</v>
      </c>
      <c r="P63" s="15">
        <v>0</v>
      </c>
      <c r="Q63" s="79" t="s">
        <v>85</v>
      </c>
      <c r="R63" s="17"/>
      <c r="S63" s="71"/>
      <c r="T63" s="186"/>
      <c r="U63" s="187"/>
      <c r="V63" s="188"/>
      <c r="W63" s="189"/>
      <c r="X63" s="67"/>
      <c r="Y63" s="186"/>
      <c r="Z63" s="197"/>
      <c r="AA63" s="198"/>
      <c r="AB63" s="199"/>
      <c r="AC63" s="85"/>
      <c r="AD63" s="83"/>
      <c r="AE63" s="2">
        <f t="shared" si="1"/>
        <v>0</v>
      </c>
      <c r="AF63" s="2">
        <f t="shared" si="2"/>
        <v>0</v>
      </c>
      <c r="AG63" s="2">
        <f t="shared" si="3"/>
        <v>0</v>
      </c>
      <c r="AH63" s="2">
        <f t="shared" si="0"/>
        <v>0</v>
      </c>
    </row>
    <row r="64" spans="1:34" x14ac:dyDescent="0.2">
      <c r="A64" s="16" t="s">
        <v>190</v>
      </c>
      <c r="B64" s="84"/>
      <c r="C64" s="71"/>
      <c r="D64" s="186"/>
      <c r="E64" s="187"/>
      <c r="F64" s="188"/>
      <c r="G64" s="189"/>
      <c r="H64" s="67"/>
      <c r="I64" s="186"/>
      <c r="J64" s="197"/>
      <c r="K64" s="198"/>
      <c r="L64" s="199"/>
      <c r="M64" s="120"/>
      <c r="N64" s="15"/>
      <c r="O64" s="15"/>
      <c r="P64" s="15"/>
      <c r="Q64" s="79" t="s">
        <v>87</v>
      </c>
      <c r="R64" s="17"/>
      <c r="S64" s="71"/>
      <c r="T64" s="186"/>
      <c r="U64" s="187"/>
      <c r="V64" s="188"/>
      <c r="W64" s="189"/>
      <c r="X64" s="67"/>
      <c r="Y64" s="186"/>
      <c r="Z64" s="197"/>
      <c r="AA64" s="198"/>
      <c r="AB64" s="199"/>
      <c r="AC64" s="85"/>
      <c r="AD64" s="83"/>
      <c r="AE64" s="2">
        <f t="shared" si="1"/>
        <v>0</v>
      </c>
      <c r="AF64" s="2">
        <f t="shared" si="2"/>
        <v>0</v>
      </c>
      <c r="AG64" s="2">
        <f t="shared" si="3"/>
        <v>0</v>
      </c>
      <c r="AH64" s="2">
        <f t="shared" si="0"/>
        <v>0</v>
      </c>
    </row>
    <row r="65" spans="1:34" x14ac:dyDescent="0.2">
      <c r="A65" s="16" t="s">
        <v>191</v>
      </c>
      <c r="B65" s="80">
        <v>5</v>
      </c>
      <c r="C65" s="81" t="str">
        <f>IF(SUM(D65:G65)&gt;=1,5,"")</f>
        <v/>
      </c>
      <c r="D65" s="186"/>
      <c r="E65" s="187"/>
      <c r="F65" s="188"/>
      <c r="G65" s="189"/>
      <c r="H65" s="67"/>
      <c r="I65" s="186"/>
      <c r="J65" s="197"/>
      <c r="K65" s="198"/>
      <c r="L65" s="199"/>
      <c r="M65" s="50" t="str">
        <f>IF(SUM(I65:L65)&gt;=1,5,"")</f>
        <v/>
      </c>
      <c r="N65" s="15"/>
      <c r="O65" s="15"/>
      <c r="P65" s="15"/>
      <c r="Q65" s="79" t="s">
        <v>228</v>
      </c>
      <c r="R65" s="17"/>
      <c r="S65" s="71"/>
      <c r="T65" s="186"/>
      <c r="U65" s="187"/>
      <c r="V65" s="188"/>
      <c r="W65" s="189"/>
      <c r="X65" s="67"/>
      <c r="Y65" s="186"/>
      <c r="Z65" s="197"/>
      <c r="AA65" s="198"/>
      <c r="AB65" s="199"/>
      <c r="AC65" s="85"/>
      <c r="AD65" s="83"/>
      <c r="AE65" s="2">
        <f t="shared" si="1"/>
        <v>0</v>
      </c>
      <c r="AF65" s="2">
        <f t="shared" si="2"/>
        <v>0</v>
      </c>
      <c r="AG65" s="2">
        <f t="shared" si="3"/>
        <v>0</v>
      </c>
      <c r="AH65" s="2">
        <f t="shared" si="0"/>
        <v>0</v>
      </c>
    </row>
    <row r="66" spans="1:34" x14ac:dyDescent="0.2">
      <c r="A66" s="16" t="s">
        <v>192</v>
      </c>
      <c r="B66" s="80">
        <v>5</v>
      </c>
      <c r="C66" s="81" t="str">
        <f>IF(SUM(D66:G66)&gt;=1,5,"")</f>
        <v/>
      </c>
      <c r="D66" s="186"/>
      <c r="E66" s="187"/>
      <c r="F66" s="188"/>
      <c r="G66" s="189"/>
      <c r="H66" s="67"/>
      <c r="I66" s="186"/>
      <c r="J66" s="197"/>
      <c r="K66" s="198"/>
      <c r="L66" s="199"/>
      <c r="M66" s="50" t="str">
        <f>IF(SUM(I66:L66)&gt;=1,5,"")</f>
        <v/>
      </c>
      <c r="N66" s="15"/>
      <c r="O66" s="15"/>
      <c r="P66" s="15"/>
      <c r="Q66" s="79" t="s">
        <v>89</v>
      </c>
      <c r="R66" s="80">
        <v>1</v>
      </c>
      <c r="S66" s="81" t="str">
        <f>IF(SUM(T66:W66)&gt;=1,1,"")</f>
        <v/>
      </c>
      <c r="T66" s="186"/>
      <c r="U66" s="187"/>
      <c r="V66" s="188"/>
      <c r="W66" s="189"/>
      <c r="X66" s="67"/>
      <c r="Y66" s="186"/>
      <c r="Z66" s="197"/>
      <c r="AA66" s="198"/>
      <c r="AB66" s="199"/>
      <c r="AC66" s="82" t="str">
        <f>IF(SUM(Y66:AB66)&gt;=1,1,"")</f>
        <v/>
      </c>
      <c r="AD66" s="83"/>
      <c r="AE66" s="2">
        <f t="shared" si="1"/>
        <v>0</v>
      </c>
      <c r="AF66" s="2">
        <f t="shared" si="2"/>
        <v>0</v>
      </c>
      <c r="AG66" s="2">
        <f t="shared" si="3"/>
        <v>0</v>
      </c>
      <c r="AH66" s="2">
        <f t="shared" si="0"/>
        <v>0</v>
      </c>
    </row>
    <row r="67" spans="1:34" ht="12.75" thickBot="1" x14ac:dyDescent="0.25">
      <c r="A67" s="86" t="s">
        <v>193</v>
      </c>
      <c r="B67" s="104"/>
      <c r="C67" s="88"/>
      <c r="D67" s="190"/>
      <c r="E67" s="191"/>
      <c r="F67" s="192"/>
      <c r="G67" s="193"/>
      <c r="H67" s="90"/>
      <c r="I67" s="190"/>
      <c r="J67" s="200"/>
      <c r="K67" s="201"/>
      <c r="L67" s="202"/>
      <c r="M67" s="120"/>
      <c r="N67" s="15">
        <v>0</v>
      </c>
      <c r="O67" s="15">
        <v>0</v>
      </c>
      <c r="P67" s="15">
        <v>0</v>
      </c>
      <c r="Q67" s="79" t="s">
        <v>91</v>
      </c>
      <c r="R67" s="17"/>
      <c r="S67" s="71"/>
      <c r="T67" s="186"/>
      <c r="U67" s="187"/>
      <c r="V67" s="188"/>
      <c r="W67" s="189"/>
      <c r="X67" s="67"/>
      <c r="Y67" s="186"/>
      <c r="Z67" s="197"/>
      <c r="AA67" s="198"/>
      <c r="AB67" s="199"/>
      <c r="AC67" s="85"/>
      <c r="AD67" s="83"/>
      <c r="AE67" s="2">
        <f t="shared" si="1"/>
        <v>0</v>
      </c>
      <c r="AF67" s="2">
        <f t="shared" si="2"/>
        <v>0</v>
      </c>
      <c r="AG67" s="2">
        <f t="shared" si="3"/>
        <v>0</v>
      </c>
      <c r="AH67" s="2">
        <f t="shared" si="0"/>
        <v>0</v>
      </c>
    </row>
    <row r="68" spans="1:34" x14ac:dyDescent="0.2">
      <c r="A68" s="105" t="s">
        <v>103</v>
      </c>
      <c r="B68" s="77"/>
      <c r="C68" s="71"/>
      <c r="D68" s="141"/>
      <c r="E68" s="141"/>
      <c r="F68" s="141"/>
      <c r="G68" s="141"/>
      <c r="H68" s="67"/>
      <c r="I68" s="141"/>
      <c r="J68" s="141"/>
      <c r="K68" s="141"/>
      <c r="L68" s="141"/>
      <c r="M68" s="120"/>
      <c r="N68" s="15">
        <v>0</v>
      </c>
      <c r="O68" s="15">
        <v>0</v>
      </c>
      <c r="P68" s="15">
        <v>0</v>
      </c>
      <c r="Q68" s="79" t="s">
        <v>229</v>
      </c>
      <c r="R68" s="17"/>
      <c r="S68" s="71"/>
      <c r="T68" s="186"/>
      <c r="U68" s="187"/>
      <c r="V68" s="188"/>
      <c r="W68" s="189"/>
      <c r="X68" s="67"/>
      <c r="Y68" s="186"/>
      <c r="Z68" s="197"/>
      <c r="AA68" s="198"/>
      <c r="AB68" s="199"/>
      <c r="AC68" s="85"/>
      <c r="AD68" s="83"/>
      <c r="AE68" s="2">
        <f t="shared" si="1"/>
        <v>0</v>
      </c>
      <c r="AF68" s="2">
        <f t="shared" si="2"/>
        <v>0</v>
      </c>
      <c r="AG68" s="2">
        <f t="shared" si="3"/>
        <v>0</v>
      </c>
      <c r="AH68" s="2">
        <f t="shared" si="0"/>
        <v>0</v>
      </c>
    </row>
    <row r="69" spans="1:34" x14ac:dyDescent="0.2">
      <c r="A69" s="2" t="s">
        <v>194</v>
      </c>
      <c r="B69" s="17"/>
      <c r="C69" s="71"/>
      <c r="D69" s="186"/>
      <c r="E69" s="187"/>
      <c r="F69" s="188"/>
      <c r="G69" s="189"/>
      <c r="H69" s="67"/>
      <c r="I69" s="186"/>
      <c r="J69" s="197"/>
      <c r="K69" s="198"/>
      <c r="L69" s="199"/>
      <c r="M69" s="120"/>
      <c r="N69" s="15">
        <v>0</v>
      </c>
      <c r="O69" s="15">
        <v>0</v>
      </c>
      <c r="P69" s="15">
        <v>0</v>
      </c>
      <c r="Q69" s="79" t="s">
        <v>93</v>
      </c>
      <c r="R69" s="17"/>
      <c r="S69" s="71"/>
      <c r="T69" s="186"/>
      <c r="U69" s="187"/>
      <c r="V69" s="188"/>
      <c r="W69" s="189"/>
      <c r="X69" s="67"/>
      <c r="Y69" s="186"/>
      <c r="Z69" s="197"/>
      <c r="AA69" s="198"/>
      <c r="AB69" s="199"/>
      <c r="AC69" s="85"/>
      <c r="AD69" s="83"/>
      <c r="AE69" s="2">
        <f t="shared" si="1"/>
        <v>0</v>
      </c>
      <c r="AF69" s="2">
        <f t="shared" si="2"/>
        <v>0</v>
      </c>
      <c r="AG69" s="2">
        <f t="shared" si="3"/>
        <v>0</v>
      </c>
      <c r="AH69" s="2">
        <f t="shared" si="0"/>
        <v>0</v>
      </c>
    </row>
    <row r="70" spans="1:34" x14ac:dyDescent="0.2">
      <c r="A70" s="16" t="s">
        <v>105</v>
      </c>
      <c r="B70" s="17"/>
      <c r="C70" s="71"/>
      <c r="D70" s="186"/>
      <c r="E70" s="187"/>
      <c r="F70" s="188"/>
      <c r="G70" s="189"/>
      <c r="H70" s="67"/>
      <c r="I70" s="186"/>
      <c r="J70" s="197"/>
      <c r="K70" s="198"/>
      <c r="L70" s="199"/>
      <c r="M70" s="120"/>
      <c r="N70" s="15">
        <v>0</v>
      </c>
      <c r="O70" s="15">
        <v>0</v>
      </c>
      <c r="P70" s="15">
        <v>0</v>
      </c>
      <c r="Q70" s="79" t="s">
        <v>95</v>
      </c>
      <c r="R70" s="17"/>
      <c r="S70" s="71"/>
      <c r="T70" s="186"/>
      <c r="U70" s="187"/>
      <c r="V70" s="188"/>
      <c r="W70" s="189"/>
      <c r="X70" s="67"/>
      <c r="Y70" s="186"/>
      <c r="Z70" s="197"/>
      <c r="AA70" s="198"/>
      <c r="AB70" s="199"/>
      <c r="AC70" s="85"/>
      <c r="AD70" s="83"/>
      <c r="AE70" s="2">
        <f t="shared" si="1"/>
        <v>0</v>
      </c>
      <c r="AF70" s="2">
        <f t="shared" si="2"/>
        <v>0</v>
      </c>
      <c r="AG70" s="2">
        <f t="shared" si="3"/>
        <v>0</v>
      </c>
      <c r="AH70" s="2">
        <f t="shared" si="0"/>
        <v>0</v>
      </c>
    </row>
    <row r="71" spans="1:34" x14ac:dyDescent="0.2">
      <c r="A71" s="16" t="s">
        <v>107</v>
      </c>
      <c r="B71" s="17"/>
      <c r="C71" s="71"/>
      <c r="D71" s="186"/>
      <c r="E71" s="187"/>
      <c r="F71" s="188"/>
      <c r="G71" s="189"/>
      <c r="H71" s="67"/>
      <c r="I71" s="186"/>
      <c r="J71" s="197"/>
      <c r="K71" s="198"/>
      <c r="L71" s="199"/>
      <c r="M71" s="120"/>
      <c r="N71" s="15">
        <v>0</v>
      </c>
      <c r="O71" s="15">
        <v>0</v>
      </c>
      <c r="P71" s="15">
        <v>0</v>
      </c>
      <c r="Q71" s="79" t="s">
        <v>97</v>
      </c>
      <c r="R71" s="17"/>
      <c r="S71" s="71"/>
      <c r="T71" s="203"/>
      <c r="U71" s="204"/>
      <c r="V71" s="205"/>
      <c r="W71" s="206"/>
      <c r="X71" s="67"/>
      <c r="Y71" s="203"/>
      <c r="Z71" s="207"/>
      <c r="AA71" s="208"/>
      <c r="AB71" s="209"/>
      <c r="AC71" s="85"/>
      <c r="AD71" s="83"/>
      <c r="AE71" s="2">
        <f t="shared" si="1"/>
        <v>0</v>
      </c>
      <c r="AF71" s="2">
        <f t="shared" si="2"/>
        <v>0</v>
      </c>
      <c r="AG71" s="2">
        <f t="shared" si="3"/>
        <v>0</v>
      </c>
      <c r="AH71" s="2">
        <f t="shared" si="0"/>
        <v>0</v>
      </c>
    </row>
    <row r="72" spans="1:34" x14ac:dyDescent="0.2">
      <c r="A72" s="16" t="s">
        <v>109</v>
      </c>
      <c r="B72" s="17"/>
      <c r="C72" s="71"/>
      <c r="D72" s="186"/>
      <c r="E72" s="187"/>
      <c r="F72" s="188"/>
      <c r="G72" s="189"/>
      <c r="H72" s="67"/>
      <c r="I72" s="186"/>
      <c r="J72" s="197"/>
      <c r="K72" s="198"/>
      <c r="L72" s="199"/>
      <c r="M72" s="120"/>
      <c r="N72" s="15">
        <v>0</v>
      </c>
      <c r="O72" s="15">
        <v>0</v>
      </c>
      <c r="P72" s="15">
        <v>0</v>
      </c>
      <c r="Q72" s="79" t="s">
        <v>230</v>
      </c>
      <c r="R72" s="17"/>
      <c r="S72" s="71"/>
      <c r="T72" s="203"/>
      <c r="U72" s="204"/>
      <c r="V72" s="205"/>
      <c r="W72" s="206"/>
      <c r="X72" s="67"/>
      <c r="Y72" s="203"/>
      <c r="Z72" s="207"/>
      <c r="AA72" s="208"/>
      <c r="AB72" s="209"/>
      <c r="AC72" s="85"/>
      <c r="AD72" s="83"/>
      <c r="AE72" s="2">
        <f t="shared" si="1"/>
        <v>0</v>
      </c>
      <c r="AF72" s="2">
        <f t="shared" si="2"/>
        <v>0</v>
      </c>
      <c r="AG72" s="2">
        <f t="shared" si="3"/>
        <v>0</v>
      </c>
      <c r="AH72" s="2">
        <f t="shared" si="0"/>
        <v>0</v>
      </c>
    </row>
    <row r="73" spans="1:34" x14ac:dyDescent="0.2">
      <c r="A73" s="16" t="s">
        <v>197</v>
      </c>
      <c r="B73" s="17"/>
      <c r="C73" s="71"/>
      <c r="D73" s="186"/>
      <c r="E73" s="187"/>
      <c r="F73" s="188"/>
      <c r="G73" s="189"/>
      <c r="H73" s="67"/>
      <c r="I73" s="186"/>
      <c r="J73" s="197"/>
      <c r="K73" s="198"/>
      <c r="L73" s="199"/>
      <c r="M73" s="120"/>
      <c r="N73" s="15"/>
      <c r="O73" s="15"/>
      <c r="P73" s="15"/>
      <c r="Q73" s="79" t="s">
        <v>231</v>
      </c>
      <c r="R73" s="17"/>
      <c r="S73" s="71"/>
      <c r="T73" s="203"/>
      <c r="U73" s="204"/>
      <c r="V73" s="205"/>
      <c r="W73" s="206"/>
      <c r="X73" s="67"/>
      <c r="Y73" s="203"/>
      <c r="Z73" s="207"/>
      <c r="AA73" s="208"/>
      <c r="AB73" s="209"/>
      <c r="AC73" s="85"/>
      <c r="AD73" s="83"/>
      <c r="AE73" s="2">
        <f t="shared" si="1"/>
        <v>0</v>
      </c>
      <c r="AF73" s="2">
        <f t="shared" si="2"/>
        <v>0</v>
      </c>
      <c r="AG73" s="2">
        <f t="shared" si="3"/>
        <v>0</v>
      </c>
      <c r="AH73" s="2">
        <f t="shared" ref="AH73:AH84" si="4">SUM(Y73:AB73)</f>
        <v>0</v>
      </c>
    </row>
    <row r="74" spans="1:34" x14ac:dyDescent="0.2">
      <c r="A74" s="16" t="s">
        <v>111</v>
      </c>
      <c r="B74" s="17"/>
      <c r="C74" s="71"/>
      <c r="D74" s="186"/>
      <c r="E74" s="187"/>
      <c r="F74" s="188"/>
      <c r="G74" s="189"/>
      <c r="H74" s="67"/>
      <c r="I74" s="186"/>
      <c r="J74" s="197"/>
      <c r="K74" s="198"/>
      <c r="L74" s="199"/>
      <c r="M74" s="120"/>
      <c r="N74" s="15">
        <v>0</v>
      </c>
      <c r="O74" s="15">
        <v>0</v>
      </c>
      <c r="P74" s="15">
        <v>0</v>
      </c>
      <c r="Q74" s="79" t="s">
        <v>100</v>
      </c>
      <c r="R74" s="17"/>
      <c r="S74" s="71"/>
      <c r="T74" s="203"/>
      <c r="U74" s="204"/>
      <c r="V74" s="205"/>
      <c r="W74" s="206"/>
      <c r="X74" s="67"/>
      <c r="Y74" s="203"/>
      <c r="Z74" s="207"/>
      <c r="AA74" s="208"/>
      <c r="AB74" s="209"/>
      <c r="AC74" s="85"/>
      <c r="AD74" s="83"/>
      <c r="AE74" s="2">
        <f t="shared" ref="AE74:AE90" si="5">SUM(D74:G74)</f>
        <v>0</v>
      </c>
      <c r="AF74" s="2">
        <f t="shared" ref="AF74:AF90" si="6">SUM(I74:L74)</f>
        <v>0</v>
      </c>
      <c r="AG74" s="2">
        <f t="shared" ref="AG74:AG84" si="7">SUM(T74:W74)</f>
        <v>0</v>
      </c>
      <c r="AH74" s="2">
        <f t="shared" si="4"/>
        <v>0</v>
      </c>
    </row>
    <row r="75" spans="1:34" x14ac:dyDescent="0.2">
      <c r="A75" s="16" t="s">
        <v>113</v>
      </c>
      <c r="B75" s="17"/>
      <c r="C75" s="71"/>
      <c r="D75" s="186"/>
      <c r="E75" s="187"/>
      <c r="F75" s="188"/>
      <c r="G75" s="189"/>
      <c r="H75" s="67"/>
      <c r="I75" s="186"/>
      <c r="J75" s="197"/>
      <c r="K75" s="198"/>
      <c r="L75" s="199"/>
      <c r="M75" s="120"/>
      <c r="N75" s="15">
        <v>0</v>
      </c>
      <c r="O75" s="15">
        <v>0</v>
      </c>
      <c r="P75" s="15">
        <v>0</v>
      </c>
      <c r="Q75" s="79" t="s">
        <v>101</v>
      </c>
      <c r="R75" s="17"/>
      <c r="S75" s="71"/>
      <c r="T75" s="203"/>
      <c r="U75" s="204"/>
      <c r="V75" s="205"/>
      <c r="W75" s="206"/>
      <c r="X75" s="67"/>
      <c r="Y75" s="203"/>
      <c r="Z75" s="207"/>
      <c r="AA75" s="208"/>
      <c r="AB75" s="209"/>
      <c r="AC75" s="85"/>
      <c r="AD75" s="83"/>
      <c r="AE75" s="2">
        <f t="shared" si="5"/>
        <v>0</v>
      </c>
      <c r="AF75" s="2">
        <f t="shared" si="6"/>
        <v>0</v>
      </c>
      <c r="AG75" s="2">
        <f t="shared" si="7"/>
        <v>0</v>
      </c>
      <c r="AH75" s="2">
        <f t="shared" si="4"/>
        <v>0</v>
      </c>
    </row>
    <row r="76" spans="1:34" x14ac:dyDescent="0.2">
      <c r="A76" s="16" t="s">
        <v>195</v>
      </c>
      <c r="B76" s="17"/>
      <c r="C76" s="71"/>
      <c r="D76" s="203"/>
      <c r="E76" s="204"/>
      <c r="F76" s="205"/>
      <c r="G76" s="206"/>
      <c r="H76" s="67"/>
      <c r="I76" s="203"/>
      <c r="J76" s="207"/>
      <c r="K76" s="208"/>
      <c r="L76" s="209"/>
      <c r="M76" s="120"/>
      <c r="N76" s="15"/>
      <c r="O76" s="15"/>
      <c r="P76" s="15"/>
      <c r="Q76" s="79" t="s">
        <v>102</v>
      </c>
      <c r="R76" s="17"/>
      <c r="S76" s="71"/>
      <c r="T76" s="203"/>
      <c r="U76" s="204"/>
      <c r="V76" s="205"/>
      <c r="W76" s="206"/>
      <c r="X76" s="67"/>
      <c r="Y76" s="203"/>
      <c r="Z76" s="207"/>
      <c r="AA76" s="208"/>
      <c r="AB76" s="209"/>
      <c r="AC76" s="85"/>
      <c r="AD76" s="83"/>
      <c r="AE76" s="2">
        <f t="shared" si="5"/>
        <v>0</v>
      </c>
      <c r="AF76" s="2">
        <f t="shared" si="6"/>
        <v>0</v>
      </c>
      <c r="AG76" s="2">
        <f t="shared" si="7"/>
        <v>0</v>
      </c>
      <c r="AH76" s="2">
        <f t="shared" si="4"/>
        <v>0</v>
      </c>
    </row>
    <row r="77" spans="1:34" ht="12.75" thickBot="1" x14ac:dyDescent="0.25">
      <c r="A77" s="86" t="s">
        <v>196</v>
      </c>
      <c r="B77" s="104"/>
      <c r="C77" s="88"/>
      <c r="D77" s="190"/>
      <c r="E77" s="191"/>
      <c r="F77" s="192"/>
      <c r="G77" s="193"/>
      <c r="H77" s="90"/>
      <c r="I77" s="190"/>
      <c r="J77" s="200"/>
      <c r="K77" s="201"/>
      <c r="L77" s="202"/>
      <c r="M77" s="120"/>
      <c r="N77" s="15">
        <v>0</v>
      </c>
      <c r="O77" s="15">
        <v>0</v>
      </c>
      <c r="P77" s="15">
        <v>0</v>
      </c>
      <c r="Q77" s="79" t="s">
        <v>232</v>
      </c>
      <c r="R77" s="17"/>
      <c r="S77" s="71"/>
      <c r="T77" s="203"/>
      <c r="U77" s="204"/>
      <c r="V77" s="205"/>
      <c r="W77" s="206"/>
      <c r="X77" s="67"/>
      <c r="Y77" s="203"/>
      <c r="Z77" s="207"/>
      <c r="AA77" s="208"/>
      <c r="AB77" s="209"/>
      <c r="AC77" s="85"/>
      <c r="AD77" s="83"/>
      <c r="AE77" s="2">
        <f t="shared" si="5"/>
        <v>0</v>
      </c>
      <c r="AF77" s="2">
        <f t="shared" si="6"/>
        <v>0</v>
      </c>
      <c r="AG77" s="2">
        <f t="shared" si="7"/>
        <v>0</v>
      </c>
      <c r="AH77" s="2">
        <f t="shared" si="4"/>
        <v>0</v>
      </c>
    </row>
    <row r="78" spans="1:34" ht="12" customHeight="1" x14ac:dyDescent="0.2">
      <c r="A78" s="76" t="s">
        <v>114</v>
      </c>
      <c r="B78" s="77"/>
      <c r="C78" s="107"/>
      <c r="D78" s="141"/>
      <c r="E78" s="141"/>
      <c r="F78" s="141"/>
      <c r="G78" s="141"/>
      <c r="H78" s="67"/>
      <c r="I78" s="141"/>
      <c r="J78" s="141"/>
      <c r="K78" s="141"/>
      <c r="L78" s="141"/>
      <c r="M78" s="120"/>
      <c r="N78" s="15">
        <v>0</v>
      </c>
      <c r="O78" s="15">
        <v>0</v>
      </c>
      <c r="P78" s="15">
        <v>0</v>
      </c>
      <c r="Q78" s="79" t="s">
        <v>233</v>
      </c>
      <c r="R78" s="17"/>
      <c r="S78" s="71"/>
      <c r="T78" s="203"/>
      <c r="U78" s="204"/>
      <c r="V78" s="205"/>
      <c r="W78" s="206"/>
      <c r="X78" s="67"/>
      <c r="Y78" s="203"/>
      <c r="Z78" s="207"/>
      <c r="AA78" s="208"/>
      <c r="AB78" s="209"/>
      <c r="AC78" s="85"/>
      <c r="AD78" s="83"/>
      <c r="AE78" s="2">
        <f t="shared" si="5"/>
        <v>0</v>
      </c>
      <c r="AF78" s="2">
        <f t="shared" si="6"/>
        <v>0</v>
      </c>
      <c r="AG78" s="2">
        <f t="shared" si="7"/>
        <v>0</v>
      </c>
      <c r="AH78" s="2">
        <f t="shared" si="4"/>
        <v>0</v>
      </c>
    </row>
    <row r="79" spans="1:34" ht="12.75" thickBot="1" x14ac:dyDescent="0.25">
      <c r="A79" s="108" t="s">
        <v>118</v>
      </c>
      <c r="B79" s="104"/>
      <c r="C79" s="88"/>
      <c r="D79" s="190"/>
      <c r="E79" s="191"/>
      <c r="F79" s="192"/>
      <c r="G79" s="193"/>
      <c r="H79" s="109"/>
      <c r="I79" s="190"/>
      <c r="J79" s="200"/>
      <c r="K79" s="201"/>
      <c r="L79" s="202"/>
      <c r="M79" s="120"/>
      <c r="N79" s="15">
        <v>0</v>
      </c>
      <c r="O79" s="15">
        <v>0</v>
      </c>
      <c r="P79" s="15">
        <v>0</v>
      </c>
      <c r="Q79" s="79" t="s">
        <v>104</v>
      </c>
      <c r="R79" s="17"/>
      <c r="S79" s="71"/>
      <c r="T79" s="203"/>
      <c r="U79" s="204"/>
      <c r="V79" s="205"/>
      <c r="W79" s="206"/>
      <c r="X79" s="67"/>
      <c r="Y79" s="203"/>
      <c r="Z79" s="207"/>
      <c r="AA79" s="208"/>
      <c r="AB79" s="209"/>
      <c r="AC79" s="85"/>
      <c r="AD79" s="83"/>
      <c r="AE79" s="2">
        <f t="shared" si="5"/>
        <v>0</v>
      </c>
      <c r="AF79" s="2">
        <f t="shared" si="6"/>
        <v>0</v>
      </c>
      <c r="AG79" s="2">
        <f t="shared" si="7"/>
        <v>0</v>
      </c>
      <c r="AH79" s="2">
        <f t="shared" si="4"/>
        <v>0</v>
      </c>
    </row>
    <row r="80" spans="1:34" ht="11.45" customHeight="1" x14ac:dyDescent="0.2">
      <c r="A80" s="105" t="s">
        <v>206</v>
      </c>
      <c r="B80" s="17"/>
      <c r="C80" s="71"/>
      <c r="D80" s="141"/>
      <c r="E80" s="141"/>
      <c r="F80" s="141"/>
      <c r="G80" s="141"/>
      <c r="H80" s="67"/>
      <c r="I80" s="141"/>
      <c r="J80" s="141"/>
      <c r="K80" s="141"/>
      <c r="L80" s="141"/>
      <c r="M80" s="120"/>
      <c r="N80" s="15">
        <v>0</v>
      </c>
      <c r="O80" s="15">
        <v>0</v>
      </c>
      <c r="P80" s="15">
        <v>0</v>
      </c>
      <c r="Q80" s="79" t="s">
        <v>106</v>
      </c>
      <c r="R80" s="17"/>
      <c r="S80" s="71"/>
      <c r="T80" s="203"/>
      <c r="U80" s="204"/>
      <c r="V80" s="205"/>
      <c r="W80" s="206"/>
      <c r="X80" s="67"/>
      <c r="Y80" s="203"/>
      <c r="Z80" s="207"/>
      <c r="AA80" s="208"/>
      <c r="AB80" s="209"/>
      <c r="AC80" s="85"/>
      <c r="AD80" s="83"/>
      <c r="AE80" s="2">
        <f t="shared" si="5"/>
        <v>0</v>
      </c>
      <c r="AF80" s="2">
        <f t="shared" si="6"/>
        <v>0</v>
      </c>
      <c r="AG80" s="2">
        <f t="shared" si="7"/>
        <v>0</v>
      </c>
      <c r="AH80" s="2">
        <f t="shared" si="4"/>
        <v>0</v>
      </c>
    </row>
    <row r="81" spans="1:65" ht="11.45" customHeight="1" x14ac:dyDescent="0.2">
      <c r="A81" s="16" t="s">
        <v>207</v>
      </c>
      <c r="B81" s="84"/>
      <c r="C81" s="71"/>
      <c r="D81" s="186"/>
      <c r="E81" s="187"/>
      <c r="F81" s="188"/>
      <c r="G81" s="189"/>
      <c r="H81" s="67"/>
      <c r="I81" s="186"/>
      <c r="J81" s="197"/>
      <c r="K81" s="198"/>
      <c r="L81" s="199"/>
      <c r="M81" s="120"/>
      <c r="N81" s="15">
        <v>0</v>
      </c>
      <c r="O81" s="15">
        <v>0</v>
      </c>
      <c r="P81" s="15">
        <v>0</v>
      </c>
      <c r="Q81" s="79" t="s">
        <v>108</v>
      </c>
      <c r="R81" s="17"/>
      <c r="S81" s="71"/>
      <c r="T81" s="203"/>
      <c r="U81" s="204"/>
      <c r="V81" s="205"/>
      <c r="W81" s="206"/>
      <c r="X81" s="67"/>
      <c r="Y81" s="203"/>
      <c r="Z81" s="207"/>
      <c r="AA81" s="208"/>
      <c r="AB81" s="209"/>
      <c r="AC81" s="85"/>
      <c r="AD81" s="83"/>
      <c r="AE81" s="2">
        <f t="shared" si="5"/>
        <v>0</v>
      </c>
      <c r="AF81" s="2">
        <f t="shared" si="6"/>
        <v>0</v>
      </c>
      <c r="AG81" s="2">
        <f t="shared" si="7"/>
        <v>0</v>
      </c>
      <c r="AH81" s="2">
        <f t="shared" si="4"/>
        <v>0</v>
      </c>
    </row>
    <row r="82" spans="1:65" ht="12.75" thickBot="1" x14ac:dyDescent="0.25">
      <c r="A82" s="86" t="s">
        <v>208</v>
      </c>
      <c r="B82" s="104"/>
      <c r="C82" s="88"/>
      <c r="D82" s="190"/>
      <c r="E82" s="191"/>
      <c r="F82" s="192"/>
      <c r="G82" s="193"/>
      <c r="H82" s="90"/>
      <c r="I82" s="190"/>
      <c r="J82" s="200"/>
      <c r="K82" s="201"/>
      <c r="L82" s="202"/>
      <c r="M82" s="120"/>
      <c r="N82" s="15"/>
      <c r="O82" s="15"/>
      <c r="P82" s="15"/>
      <c r="Q82" s="79" t="s">
        <v>110</v>
      </c>
      <c r="R82" s="17"/>
      <c r="S82" s="71"/>
      <c r="T82" s="203"/>
      <c r="U82" s="204"/>
      <c r="V82" s="205"/>
      <c r="W82" s="206"/>
      <c r="X82" s="67"/>
      <c r="Y82" s="203"/>
      <c r="Z82" s="207"/>
      <c r="AA82" s="208"/>
      <c r="AB82" s="209"/>
      <c r="AC82" s="85"/>
      <c r="AD82" s="83"/>
      <c r="AE82" s="2">
        <f t="shared" si="5"/>
        <v>0</v>
      </c>
      <c r="AF82" s="2">
        <f t="shared" si="6"/>
        <v>0</v>
      </c>
      <c r="AG82" s="2">
        <f t="shared" si="7"/>
        <v>0</v>
      </c>
      <c r="AH82" s="2">
        <f t="shared" si="4"/>
        <v>0</v>
      </c>
    </row>
    <row r="83" spans="1:65" ht="12.6" customHeight="1" x14ac:dyDescent="0.2">
      <c r="A83" s="105" t="s">
        <v>11</v>
      </c>
      <c r="B83" s="17"/>
      <c r="C83" s="71"/>
      <c r="D83" s="141"/>
      <c r="E83" s="141"/>
      <c r="F83" s="141"/>
      <c r="G83" s="141"/>
      <c r="H83" s="67"/>
      <c r="I83" s="141"/>
      <c r="J83" s="141"/>
      <c r="K83" s="141"/>
      <c r="L83" s="141"/>
      <c r="M83" s="120"/>
      <c r="N83" s="15">
        <v>0</v>
      </c>
      <c r="O83" s="15">
        <v>0</v>
      </c>
      <c r="P83" s="15">
        <v>0</v>
      </c>
      <c r="Q83" s="79" t="s">
        <v>234</v>
      </c>
      <c r="R83" s="17"/>
      <c r="S83" s="71"/>
      <c r="T83" s="203"/>
      <c r="U83" s="204"/>
      <c r="V83" s="205"/>
      <c r="W83" s="206"/>
      <c r="X83" s="67"/>
      <c r="Y83" s="203"/>
      <c r="Z83" s="207"/>
      <c r="AA83" s="208"/>
      <c r="AB83" s="209"/>
      <c r="AC83" s="85"/>
      <c r="AD83" s="83"/>
      <c r="AE83" s="2">
        <f t="shared" si="5"/>
        <v>0</v>
      </c>
      <c r="AF83" s="2">
        <f t="shared" si="6"/>
        <v>0</v>
      </c>
      <c r="AG83" s="2">
        <f t="shared" si="7"/>
        <v>0</v>
      </c>
      <c r="AH83" s="2">
        <f t="shared" si="4"/>
        <v>0</v>
      </c>
    </row>
    <row r="84" spans="1:65" ht="12.6" customHeight="1" thickBot="1" x14ac:dyDescent="0.25">
      <c r="A84" s="16" t="s">
        <v>13</v>
      </c>
      <c r="B84" s="80">
        <v>8</v>
      </c>
      <c r="C84" s="81" t="str">
        <f>IF(SUM(D84:G84)&gt;=1,8,"")</f>
        <v/>
      </c>
      <c r="D84" s="186"/>
      <c r="E84" s="187"/>
      <c r="F84" s="188"/>
      <c r="G84" s="189"/>
      <c r="H84" s="67"/>
      <c r="I84" s="186"/>
      <c r="J84" s="197"/>
      <c r="K84" s="198"/>
      <c r="L84" s="199"/>
      <c r="M84" s="50" t="str">
        <f>IF(SUM(I84:L84)&gt;=1,8,"")</f>
        <v/>
      </c>
      <c r="N84" s="15">
        <v>0</v>
      </c>
      <c r="O84" s="15">
        <v>0</v>
      </c>
      <c r="P84" s="15">
        <v>0</v>
      </c>
      <c r="Q84" s="86" t="s">
        <v>112</v>
      </c>
      <c r="R84" s="104"/>
      <c r="S84" s="88"/>
      <c r="T84" s="190"/>
      <c r="U84" s="191"/>
      <c r="V84" s="192"/>
      <c r="W84" s="193"/>
      <c r="X84" s="90"/>
      <c r="Y84" s="190"/>
      <c r="Z84" s="200"/>
      <c r="AA84" s="201"/>
      <c r="AB84" s="202"/>
      <c r="AC84" s="85"/>
      <c r="AD84" s="83"/>
      <c r="AE84" s="2">
        <f t="shared" si="5"/>
        <v>0</v>
      </c>
      <c r="AF84" s="2">
        <f t="shared" si="6"/>
        <v>0</v>
      </c>
      <c r="AG84" s="2">
        <f t="shared" si="7"/>
        <v>0</v>
      </c>
      <c r="AH84" s="2">
        <f t="shared" si="4"/>
        <v>0</v>
      </c>
    </row>
    <row r="85" spans="1:65" ht="12" customHeight="1" x14ac:dyDescent="0.2">
      <c r="A85" s="16" t="s">
        <v>15</v>
      </c>
      <c r="B85" s="80">
        <v>9</v>
      </c>
      <c r="C85" s="81" t="str">
        <f>IF(SUM(D85:G85)&gt;=1,9,"")</f>
        <v/>
      </c>
      <c r="D85" s="186"/>
      <c r="E85" s="187"/>
      <c r="F85" s="188"/>
      <c r="G85" s="189"/>
      <c r="H85" s="67"/>
      <c r="I85" s="186"/>
      <c r="J85" s="197"/>
      <c r="K85" s="198"/>
      <c r="L85" s="199"/>
      <c r="M85" s="123" t="str">
        <f>IF(SUM(I85:L85)&gt;=1,9,"")</f>
        <v/>
      </c>
      <c r="N85" s="44"/>
      <c r="O85" s="44"/>
      <c r="P85" s="44"/>
      <c r="Q85" s="110" t="s">
        <v>115</v>
      </c>
      <c r="R85" s="17"/>
      <c r="S85" s="115"/>
      <c r="T85" s="387" t="s">
        <v>117</v>
      </c>
      <c r="U85" s="387"/>
      <c r="V85" s="387"/>
      <c r="W85" s="387"/>
      <c r="X85" s="67"/>
      <c r="Y85" s="388" t="s">
        <v>116</v>
      </c>
      <c r="Z85" s="388"/>
      <c r="AA85" s="388"/>
      <c r="AB85" s="388"/>
      <c r="AC85" s="2"/>
      <c r="AD85" s="2"/>
      <c r="AE85" s="2">
        <f t="shared" si="5"/>
        <v>0</v>
      </c>
      <c r="AF85" s="2">
        <f t="shared" si="6"/>
        <v>0</v>
      </c>
      <c r="AG85" s="2"/>
      <c r="AI85" s="39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</row>
    <row r="86" spans="1:65" ht="12" customHeight="1" x14ac:dyDescent="0.2">
      <c r="A86" s="16" t="s">
        <v>17</v>
      </c>
      <c r="B86" s="80">
        <v>6</v>
      </c>
      <c r="C86" s="81" t="str">
        <f>IF(SUM(D86:G86)&gt;=1,6,"")</f>
        <v/>
      </c>
      <c r="D86" s="186"/>
      <c r="E86" s="187"/>
      <c r="F86" s="188"/>
      <c r="G86" s="189"/>
      <c r="H86" s="67"/>
      <c r="I86" s="186"/>
      <c r="J86" s="197"/>
      <c r="K86" s="198"/>
      <c r="L86" s="199"/>
      <c r="M86" s="123" t="str">
        <f>IF(SUM(I86:L86)&gt;=1,6,"")</f>
        <v/>
      </c>
      <c r="N86" s="44"/>
      <c r="O86" s="44"/>
      <c r="P86" s="44"/>
      <c r="Q86" s="148" t="s">
        <v>119</v>
      </c>
      <c r="R86" s="154"/>
      <c r="S86" s="155"/>
      <c r="T86" s="210"/>
      <c r="U86" s="369" t="s">
        <v>249</v>
      </c>
      <c r="V86" s="369"/>
      <c r="W86" s="369"/>
      <c r="X86" s="369"/>
      <c r="Y86" s="369"/>
      <c r="Z86" s="369"/>
      <c r="AA86" s="369"/>
      <c r="AB86" s="211"/>
      <c r="AC86" s="145">
        <f>AB86-T86</f>
        <v>0</v>
      </c>
      <c r="AD86" s="147"/>
      <c r="AE86" s="2">
        <f t="shared" si="5"/>
        <v>0</v>
      </c>
      <c r="AF86" s="2">
        <f t="shared" si="6"/>
        <v>0</v>
      </c>
      <c r="AG86" s="2"/>
      <c r="AI86" s="39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</row>
    <row r="87" spans="1:65" ht="12" customHeight="1" thickBot="1" x14ac:dyDescent="0.25">
      <c r="A87" s="16" t="s">
        <v>19</v>
      </c>
      <c r="B87" s="80">
        <v>5</v>
      </c>
      <c r="C87" s="81" t="str">
        <f>IF(SUM(D87:G87)&gt;=1,5,"")</f>
        <v/>
      </c>
      <c r="D87" s="186"/>
      <c r="E87" s="187"/>
      <c r="F87" s="188"/>
      <c r="G87" s="189"/>
      <c r="H87" s="67"/>
      <c r="I87" s="186"/>
      <c r="J87" s="197"/>
      <c r="K87" s="198"/>
      <c r="L87" s="199"/>
      <c r="M87" s="123" t="str">
        <f>IF(SUM(I87:L87)&gt;=1,5,"")</f>
        <v/>
      </c>
      <c r="N87" s="44"/>
      <c r="O87" s="44"/>
      <c r="P87" s="44"/>
      <c r="Q87" s="148" t="s">
        <v>24</v>
      </c>
      <c r="R87" s="154"/>
      <c r="S87" s="155"/>
      <c r="T87" s="211"/>
      <c r="U87" s="370"/>
      <c r="V87" s="370"/>
      <c r="W87" s="370"/>
      <c r="X87" s="370"/>
      <c r="Y87" s="370"/>
      <c r="Z87" s="370"/>
      <c r="AA87" s="370"/>
      <c r="AB87" s="211"/>
      <c r="AC87" s="145">
        <f>AB87-T87</f>
        <v>0</v>
      </c>
      <c r="AD87" s="147"/>
      <c r="AE87" s="2">
        <f t="shared" si="5"/>
        <v>0</v>
      </c>
      <c r="AF87" s="2">
        <f t="shared" si="6"/>
        <v>0</v>
      </c>
      <c r="AG87" s="2"/>
      <c r="AI87" s="39"/>
      <c r="AJ87" s="38"/>
      <c r="AK87" s="38"/>
      <c r="AL87" s="38"/>
      <c r="AM87" s="38"/>
      <c r="AN87" s="354" t="s">
        <v>121</v>
      </c>
      <c r="AO87" s="355"/>
      <c r="AP87" s="355"/>
      <c r="AQ87" s="355"/>
      <c r="AR87" s="355"/>
      <c r="AS87" s="355"/>
      <c r="AT87" s="355"/>
      <c r="AU87" s="355"/>
      <c r="AV87" s="355"/>
      <c r="AW87" s="355"/>
      <c r="AX87" s="355"/>
      <c r="AY87" s="355"/>
      <c r="AZ87" s="355"/>
      <c r="BA87" s="355"/>
      <c r="BB87" s="355"/>
      <c r="BC87" s="355"/>
      <c r="BD87" s="355"/>
      <c r="BE87" s="355"/>
      <c r="BF87" s="355"/>
      <c r="BG87" s="355"/>
      <c r="BH87" s="355"/>
      <c r="BI87" s="355"/>
      <c r="BJ87" s="355"/>
      <c r="BK87" s="355"/>
      <c r="BL87" s="355"/>
      <c r="BM87" s="355"/>
    </row>
    <row r="88" spans="1:65" ht="12" customHeight="1" x14ac:dyDescent="0.2">
      <c r="A88" s="16" t="s">
        <v>20</v>
      </c>
      <c r="B88" s="80">
        <v>9</v>
      </c>
      <c r="C88" s="81" t="str">
        <f>IF(SUM(D88:G88)&gt;=1,9,"")</f>
        <v/>
      </c>
      <c r="D88" s="186"/>
      <c r="E88" s="187"/>
      <c r="F88" s="188"/>
      <c r="G88" s="189"/>
      <c r="H88" s="67"/>
      <c r="I88" s="186"/>
      <c r="J88" s="197"/>
      <c r="K88" s="198"/>
      <c r="L88" s="199"/>
      <c r="M88" s="123" t="str">
        <f>IF(SUM(I88:L88)&gt;=1,9,"")</f>
        <v/>
      </c>
      <c r="N88" s="44"/>
      <c r="O88" s="44"/>
      <c r="P88" s="44"/>
      <c r="Q88" s="148" t="s">
        <v>78</v>
      </c>
      <c r="R88" s="154"/>
      <c r="S88" s="155"/>
      <c r="T88" s="211"/>
      <c r="U88" s="370"/>
      <c r="V88" s="370"/>
      <c r="W88" s="370"/>
      <c r="X88" s="370"/>
      <c r="Y88" s="370"/>
      <c r="Z88" s="370"/>
      <c r="AA88" s="370"/>
      <c r="AB88" s="211"/>
      <c r="AC88" s="145">
        <f>AB88-T88</f>
        <v>0</v>
      </c>
      <c r="AD88" s="147"/>
      <c r="AE88" s="2">
        <f t="shared" si="5"/>
        <v>0</v>
      </c>
      <c r="AF88" s="2">
        <f t="shared" si="6"/>
        <v>0</v>
      </c>
      <c r="AG88" s="2"/>
      <c r="AI88" s="39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</row>
    <row r="89" spans="1:65" ht="12" customHeight="1" x14ac:dyDescent="0.2">
      <c r="A89" s="16" t="s">
        <v>22</v>
      </c>
      <c r="B89" s="80">
        <v>9</v>
      </c>
      <c r="C89" s="81" t="str">
        <f>IF(SUM(D89:G89)&gt;=1,9,"")</f>
        <v/>
      </c>
      <c r="D89" s="186"/>
      <c r="E89" s="187"/>
      <c r="F89" s="188"/>
      <c r="G89" s="189"/>
      <c r="H89" s="67"/>
      <c r="I89" s="186"/>
      <c r="J89" s="197"/>
      <c r="K89" s="198"/>
      <c r="L89" s="199"/>
      <c r="M89" s="123" t="str">
        <f>IF(SUM(I89:L89)&gt;=1,9,"")</f>
        <v/>
      </c>
      <c r="N89" s="44"/>
      <c r="O89" s="44"/>
      <c r="P89" s="44"/>
      <c r="Q89" s="148" t="s">
        <v>120</v>
      </c>
      <c r="R89" s="154"/>
      <c r="S89" s="155"/>
      <c r="T89" s="211"/>
      <c r="U89" s="370"/>
      <c r="V89" s="370"/>
      <c r="W89" s="370"/>
      <c r="X89" s="370"/>
      <c r="Y89" s="370"/>
      <c r="Z89" s="370"/>
      <c r="AA89" s="370"/>
      <c r="AB89" s="211"/>
      <c r="AC89" s="145">
        <f>AB89-T89</f>
        <v>0</v>
      </c>
      <c r="AD89" s="147"/>
      <c r="AE89" s="2">
        <f t="shared" si="5"/>
        <v>0</v>
      </c>
      <c r="AF89" s="2">
        <f t="shared" si="6"/>
        <v>0</v>
      </c>
      <c r="AG89" s="2"/>
      <c r="AI89" s="39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</row>
    <row r="90" spans="1:65" ht="12" customHeight="1" thickBot="1" x14ac:dyDescent="0.25">
      <c r="A90" s="86" t="s">
        <v>23</v>
      </c>
      <c r="B90" s="89">
        <v>7</v>
      </c>
      <c r="C90" s="100" t="str">
        <f>IF(SUM(D90:G90)&gt;=1,7,"")</f>
        <v/>
      </c>
      <c r="D90" s="190"/>
      <c r="E90" s="191"/>
      <c r="F90" s="192"/>
      <c r="G90" s="193"/>
      <c r="H90" s="90"/>
      <c r="I90" s="190"/>
      <c r="J90" s="200"/>
      <c r="K90" s="201"/>
      <c r="L90" s="202"/>
      <c r="M90" s="123" t="str">
        <f>IF(SUM(I90:L90)&gt;=1,7,"")</f>
        <v/>
      </c>
      <c r="N90" s="44"/>
      <c r="O90" s="44"/>
      <c r="P90" s="44"/>
      <c r="Q90" s="149" t="s">
        <v>250</v>
      </c>
      <c r="R90" s="156"/>
      <c r="S90" s="156"/>
      <c r="T90" s="211"/>
      <c r="U90" s="370"/>
      <c r="V90" s="370"/>
      <c r="W90" s="370"/>
      <c r="X90" s="370"/>
      <c r="Y90" s="370"/>
      <c r="Z90" s="370"/>
      <c r="AA90" s="370"/>
      <c r="AB90" s="211"/>
      <c r="AC90" s="145">
        <f>AB90-T90</f>
        <v>0</v>
      </c>
      <c r="AE90" s="2">
        <f t="shared" si="5"/>
        <v>0</v>
      </c>
      <c r="AF90" s="2">
        <f t="shared" si="6"/>
        <v>0</v>
      </c>
      <c r="AG90" s="2"/>
      <c r="AI90" s="39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</row>
    <row r="91" spans="1:65" ht="12.6" customHeight="1" x14ac:dyDescent="0.2">
      <c r="A91" s="16"/>
      <c r="B91" s="17"/>
      <c r="C91" s="37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50" t="s">
        <v>11</v>
      </c>
      <c r="R91" s="152"/>
      <c r="S91" s="153"/>
      <c r="T91" s="212"/>
      <c r="U91" s="370"/>
      <c r="V91" s="370"/>
      <c r="W91" s="370"/>
      <c r="X91" s="370"/>
      <c r="Y91" s="370"/>
      <c r="Z91" s="370"/>
      <c r="AA91" s="370"/>
      <c r="AB91" s="212"/>
      <c r="AC91" s="145">
        <f>IF(((T91-AB91)&gt;0),1,0)</f>
        <v>0</v>
      </c>
      <c r="AD91" s="145">
        <f>IF(AB91-T91&gt;0,1,0)</f>
        <v>0</v>
      </c>
      <c r="AE91" s="2"/>
      <c r="AF91" s="2"/>
      <c r="AG91" s="2"/>
      <c r="AH91" s="39"/>
      <c r="AI91" s="39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</row>
    <row r="92" spans="1:65" ht="12.6" customHeight="1" thickBot="1" x14ac:dyDescent="0.25">
      <c r="A92" s="16"/>
      <c r="B92" s="17"/>
      <c r="C92" s="37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51" t="s">
        <v>251</v>
      </c>
      <c r="R92" s="152"/>
      <c r="S92" s="153"/>
      <c r="T92" s="213"/>
      <c r="U92" s="370"/>
      <c r="V92" s="370"/>
      <c r="W92" s="370"/>
      <c r="X92" s="370"/>
      <c r="Y92" s="370"/>
      <c r="Z92" s="370"/>
      <c r="AA92" s="370"/>
      <c r="AB92" s="213"/>
      <c r="AC92" s="145">
        <f>IF(((T92-AB92)&gt;0),1,0)</f>
        <v>0</v>
      </c>
      <c r="AD92" s="145">
        <f>IF(AB92-T92&gt;0,1,0)</f>
        <v>0</v>
      </c>
      <c r="AE92" s="2"/>
      <c r="AF92" s="2"/>
      <c r="AG92" s="2"/>
      <c r="AH92" s="39"/>
      <c r="AI92" s="39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</row>
    <row r="93" spans="1:65" ht="15" customHeight="1" thickBot="1" x14ac:dyDescent="0.25">
      <c r="A93" s="16"/>
      <c r="B93" s="17"/>
      <c r="C93" s="37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40" t="s">
        <v>261</v>
      </c>
      <c r="R93" s="41"/>
      <c r="S93" s="42" t="s">
        <v>248</v>
      </c>
      <c r="T93" s="142">
        <f>IF(SUM(AD91:AD92)&gt;0,1,0)</f>
        <v>0</v>
      </c>
      <c r="U93" s="366" t="s">
        <v>183</v>
      </c>
      <c r="V93" s="367"/>
      <c r="W93" s="367"/>
      <c r="X93" s="367"/>
      <c r="Y93" s="367"/>
      <c r="Z93" s="367"/>
      <c r="AA93" s="368"/>
      <c r="AB93" s="143">
        <f>IF(((AC86+AC87+AC88+AC89+AC90+AC91+AC92)&gt;0),1,0)</f>
        <v>0</v>
      </c>
      <c r="AC93" s="144"/>
      <c r="AD93" s="144"/>
      <c r="AE93" s="2"/>
      <c r="AF93" s="2"/>
      <c r="AG93" s="2"/>
      <c r="AH93" s="39"/>
      <c r="AI93" s="39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</row>
    <row r="94" spans="1:65" ht="12.75" thickBot="1" x14ac:dyDescent="0.25">
      <c r="A94" s="19"/>
      <c r="B94" s="20"/>
      <c r="C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65" ht="27" customHeight="1" thickBot="1" x14ac:dyDescent="0.25">
      <c r="A95" s="27" t="s">
        <v>242</v>
      </c>
      <c r="B95" s="25"/>
      <c r="C95" s="135" t="s">
        <v>244</v>
      </c>
      <c r="D95" s="138">
        <f>((COUNTIF(AE9:AE90,"&gt;0"))+(COUNTIF(AG9:AG84,"&gt;0")))</f>
        <v>0</v>
      </c>
      <c r="E95" s="26"/>
      <c r="F95" s="135" t="s">
        <v>245</v>
      </c>
      <c r="G95" s="140">
        <f>SUM(D9:D90,E9:E90,F9:F90,G9:G90,T9:T84,U9:U84,V9:V84,W9:W84)</f>
        <v>0</v>
      </c>
      <c r="H95" s="364" t="s">
        <v>246</v>
      </c>
      <c r="I95" s="364"/>
      <c r="J95" s="365"/>
      <c r="K95" s="139">
        <f>IF(D95&gt;=50,14,IF(D95&gt;=45,13,IF(D95&gt;=41,12,IF(D95&gt;=37,11,IF(D95&gt;=33,10,IF(D95&gt;=29,9,IF(D95&gt;=25,8,IF(D95&gt;=21,7,IF(D95&gt;=17,6,IF(D95&gt;=13,5,IF(D95&gt;=10,4,IF(D95&gt;=7,3,IF(D95&gt;=4,2,IF(D95&gt;=1,1,0))))))))))))))</f>
        <v>0</v>
      </c>
      <c r="L95" s="364" t="s">
        <v>247</v>
      </c>
      <c r="M95" s="365"/>
      <c r="N95" s="378" t="e">
        <f>LARGE((C9:C90,S9:S84),1)</f>
        <v>#NUM!</v>
      </c>
      <c r="O95" s="379"/>
      <c r="P95" s="380"/>
      <c r="Q95" s="35" t="s">
        <v>255</v>
      </c>
      <c r="R95" s="126">
        <f>IF(K95&lt;1,0,IF(((K95+N95)-1)&lt;1,0,(K95+N95)-1))</f>
        <v>0</v>
      </c>
      <c r="S95" s="127"/>
      <c r="T95" s="358" t="s">
        <v>254</v>
      </c>
      <c r="U95" s="359"/>
      <c r="V95" s="359"/>
      <c r="W95" s="359"/>
      <c r="X95" s="359"/>
      <c r="Y95" s="359"/>
      <c r="Z95" s="360"/>
      <c r="AA95" s="356">
        <f>R96-R95</f>
        <v>0</v>
      </c>
      <c r="AB95" s="357"/>
      <c r="AC95" s="2"/>
      <c r="AD95" s="2"/>
      <c r="AE95" s="2"/>
      <c r="AF95" s="2"/>
      <c r="AG95" s="2"/>
      <c r="AH95" s="2"/>
      <c r="AI95" s="2"/>
    </row>
    <row r="96" spans="1:65" ht="24.4" customHeight="1" thickBot="1" x14ac:dyDescent="0.25">
      <c r="A96" s="28" t="s">
        <v>243</v>
      </c>
      <c r="B96" s="29"/>
      <c r="C96" s="136" t="s">
        <v>244</v>
      </c>
      <c r="D96" s="138">
        <f>COUNTIF(AF9:AF90,"&gt;0")+COUNTIF(AH9:AH84,"&gt;0")</f>
        <v>0</v>
      </c>
      <c r="E96" s="30"/>
      <c r="F96" s="137" t="s">
        <v>245</v>
      </c>
      <c r="G96" s="139">
        <f>SUM(I9:I90,J9:J90,K9:K90,L9:L90,Y9:Y84,Z9:Z84,AA9:AA84,AB9:AB84)</f>
        <v>0</v>
      </c>
      <c r="H96" s="352" t="s">
        <v>246</v>
      </c>
      <c r="I96" s="352"/>
      <c r="J96" s="353"/>
      <c r="K96" s="139">
        <f>IF(D96&gt;=50,14,IF(D96&gt;=45,13,IF(D96&gt;=41,12,IF(D96&gt;=37,11,IF(D96&gt;=33,10,IF(D96&gt;=29,9,IF(D96&gt;=25,8,IF(D96&gt;=21,7,IF(D96&gt;=17,6,IF(D96&gt;=13,5,IF(D96&gt;=10,4,IF(D96&gt;=7,3,IF(D96&gt;=4,2,IF(D96&gt;=1,1,0))))))))))))))</f>
        <v>0</v>
      </c>
      <c r="L96" s="352" t="s">
        <v>247</v>
      </c>
      <c r="M96" s="353"/>
      <c r="N96" s="361">
        <f>LARGE((M9:M90,AC9:AC84),1)</f>
        <v>0</v>
      </c>
      <c r="O96" s="362"/>
      <c r="P96" s="363"/>
      <c r="Q96" s="36" t="s">
        <v>256</v>
      </c>
      <c r="R96" s="124">
        <f>IF(K96&lt;1,0,IF(((K96+N96)-1)&lt;1,0,(K96+N96)-1))</f>
        <v>0</v>
      </c>
      <c r="S96" s="125"/>
      <c r="T96" s="358" t="s">
        <v>262</v>
      </c>
      <c r="U96" s="359"/>
      <c r="V96" s="359"/>
      <c r="W96" s="359"/>
      <c r="X96" s="359"/>
      <c r="Y96" s="359"/>
      <c r="Z96" s="360"/>
      <c r="AA96" s="376">
        <f>T93-AB93</f>
        <v>0</v>
      </c>
      <c r="AB96" s="377"/>
      <c r="AC96" s="2"/>
      <c r="AD96" s="2"/>
      <c r="AE96" s="2"/>
      <c r="AF96" s="2"/>
      <c r="AG96" s="2"/>
      <c r="AH96" s="2"/>
      <c r="AI96" s="2"/>
    </row>
    <row r="97" spans="1:35" ht="29.45" customHeight="1" thickBot="1" x14ac:dyDescent="0.25">
      <c r="A97" s="383" t="s">
        <v>252</v>
      </c>
      <c r="B97" s="384"/>
      <c r="C97" s="384"/>
      <c r="D97" s="384"/>
      <c r="E97" s="384"/>
      <c r="F97" s="384"/>
      <c r="G97" s="384"/>
      <c r="H97" s="384"/>
      <c r="I97" s="384"/>
      <c r="J97" s="384"/>
      <c r="K97" s="384"/>
      <c r="L97" s="384"/>
      <c r="M97" s="384"/>
      <c r="N97" s="384"/>
      <c r="O97" s="384"/>
      <c r="P97" s="384"/>
      <c r="Q97" s="385"/>
      <c r="R97" s="358" t="s">
        <v>253</v>
      </c>
      <c r="S97" s="359"/>
      <c r="T97" s="359"/>
      <c r="U97" s="359"/>
      <c r="V97" s="359"/>
      <c r="W97" s="359"/>
      <c r="X97" s="359"/>
      <c r="Y97" s="359"/>
      <c r="Z97" s="360"/>
      <c r="AA97" s="381">
        <f>AA95+AA96</f>
        <v>0</v>
      </c>
      <c r="AB97" s="382"/>
      <c r="AC97" s="2"/>
      <c r="AD97" s="2"/>
      <c r="AE97" s="2"/>
      <c r="AF97" s="2"/>
      <c r="AG97" s="2"/>
      <c r="AH97" s="2"/>
      <c r="AI97" s="2"/>
    </row>
    <row r="98" spans="1:35" ht="29.65" customHeight="1" thickBot="1" x14ac:dyDescent="0.25">
      <c r="A98" s="349"/>
      <c r="B98" s="350"/>
      <c r="C98" s="350"/>
      <c r="D98" s="350"/>
      <c r="E98" s="350"/>
      <c r="F98" s="350"/>
      <c r="G98" s="350"/>
      <c r="H98" s="350"/>
      <c r="I98" s="350"/>
      <c r="J98" s="350"/>
      <c r="K98" s="350"/>
      <c r="L98" s="350"/>
      <c r="M98" s="350"/>
      <c r="N98" s="350"/>
      <c r="O98" s="350"/>
      <c r="P98" s="350"/>
      <c r="Q98" s="351"/>
      <c r="R98" s="371" t="s">
        <v>182</v>
      </c>
      <c r="S98" s="372"/>
      <c r="T98" s="372"/>
      <c r="U98" s="372"/>
      <c r="V98" s="372"/>
      <c r="W98" s="372"/>
      <c r="X98" s="372"/>
      <c r="Y98" s="373" t="str">
        <f>IF(AA97=-15,"Importante",IF(AA97=-14,"Importante",IF(AA97=-13,"Importante",IF(AA97=-12,"Importante",IF(AA97=-11,"Importante",IF(AA97=-10,"Importante",IF(AA97=-9,"Importante",IF(AA97=-8,"Importante",IF(AA97=-7,"Importante",IF(AA97=-6,"Importante",IF(AA97=-5,"Moyenne",IF(AA97=-4,"Moyenne",IF(AA97=-3,"Faible",IF(AA97=-2,"Faible",IF(AA97=-1,"Aucune",IF(AA97=-1,"Aucune",IF(AA97=0,"Aucune",IF(AA97=1,"Non révélé",IF(AA97&gt;1,"Non révélé")))))))))))))))))))</f>
        <v>Aucune</v>
      </c>
      <c r="Z98" s="374"/>
      <c r="AA98" s="374"/>
      <c r="AB98" s="375"/>
      <c r="AC98" s="2"/>
      <c r="AD98" s="2"/>
      <c r="AE98" s="2"/>
      <c r="AF98" s="2"/>
      <c r="AG98" s="2"/>
      <c r="AH98" s="2"/>
      <c r="AI98" s="2"/>
    </row>
    <row r="99" spans="1:35" x14ac:dyDescent="0.2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14"/>
    </row>
  </sheetData>
  <sheetProtection algorithmName="SHA-512" hashValue="603hsKH6PKfnkgsBpjx/DN9mh82uNxqBPoGyqj6nEEp4Otb+b8g5Xtpnt/ZQbZjeKbiddyMiiPinKJt4o8oR3g==" saltValue="84zfXt0R6ACZQOOleGRZLQ==" spinCount="100000" sheet="1" objects="1" scenarios="1" selectLockedCells="1"/>
  <mergeCells count="31">
    <mergeCell ref="A97:Q97"/>
    <mergeCell ref="T96:Z96"/>
    <mergeCell ref="H95:J95"/>
    <mergeCell ref="AE7:AH7"/>
    <mergeCell ref="R1:AB1"/>
    <mergeCell ref="T85:W85"/>
    <mergeCell ref="Y85:AB85"/>
    <mergeCell ref="B3:Q3"/>
    <mergeCell ref="B4:Q4"/>
    <mergeCell ref="V3:AB3"/>
    <mergeCell ref="V4:AB4"/>
    <mergeCell ref="D7:G7"/>
    <mergeCell ref="I7:L7"/>
    <mergeCell ref="T7:W7"/>
    <mergeCell ref="Y7:AB7"/>
    <mergeCell ref="A98:Q98"/>
    <mergeCell ref="H96:J96"/>
    <mergeCell ref="AN87:BM87"/>
    <mergeCell ref="AA95:AB95"/>
    <mergeCell ref="T95:Z95"/>
    <mergeCell ref="N96:P96"/>
    <mergeCell ref="L95:M95"/>
    <mergeCell ref="U93:AA93"/>
    <mergeCell ref="U86:AA92"/>
    <mergeCell ref="R98:X98"/>
    <mergeCell ref="R97:Z97"/>
    <mergeCell ref="Y98:AB98"/>
    <mergeCell ref="AA96:AB96"/>
    <mergeCell ref="N95:P95"/>
    <mergeCell ref="L96:M96"/>
    <mergeCell ref="AA97:AB97"/>
  </mergeCells>
  <conditionalFormatting sqref="Y98:AB98">
    <cfRule type="cellIs" dxfId="4" priority="1" operator="equal">
      <formula>"Incertaine"</formula>
    </cfRule>
    <cfRule type="cellIs" dxfId="3" priority="2" operator="equal">
      <formula>"Importante"</formula>
    </cfRule>
    <cfRule type="cellIs" dxfId="2" priority="3" operator="equal">
      <formula>"Moyenne"</formula>
    </cfRule>
    <cfRule type="cellIs" dxfId="1" priority="4" operator="equal">
      <formula>"Aucune"</formula>
    </cfRule>
    <cfRule type="cellIs" dxfId="0" priority="5" operator="equal">
      <formula>"Faible"</formula>
    </cfRule>
  </conditionalFormatting>
  <dataValidations xWindow="848" yWindow="634" count="4">
    <dataValidation type="date" allowBlank="1" showInputMessage="1" showErrorMessage="1" error="Saisir une date après 01.01.1900" prompt="Merci de saisir une date" sqref="V3:AB3" xr:uid="{EDCB27EB-3B12-43F7-801B-088EE3510762}">
      <formula1>1</formula1>
      <formula2>402133</formula2>
    </dataValidation>
    <dataValidation type="whole" allowBlank="1" showInputMessage="1" showErrorMessage="1" error="Saisir un nombre entier" sqref="D9:G90 I9:L90 Y9:AB84 T9:W84" xr:uid="{C197B41D-5AD6-4339-BDF6-936B43200E06}">
      <formula1>1</formula1>
      <formula2>20000</formula2>
    </dataValidation>
    <dataValidation operator="equal" allowBlank="1" error="La valeur doit être égale à -1" prompt="La valeur doit être égale à -1" sqref="T93" xr:uid="{97EBB535-CE19-43ED-B812-129C09025EDF}"/>
    <dataValidation operator="equal" allowBlank="1" error="La valeur doit être égale à 1" prompt="La valeur doit être égale à 1" sqref="AB93" xr:uid="{0DDA5CF4-55D7-4EC3-84D6-43B82B2D2C41}"/>
  </dataValidations>
  <pageMargins left="0.70866141732283472" right="0.70866141732283472" top="0.74803149606299213" bottom="0.39370078740157483" header="0.31496062992125984" footer="0.31496062992125984"/>
  <pageSetup paperSize="9" scale="59" orientation="portrait" r:id="rId1"/>
  <ignoredErrors>
    <ignoredError sqref="C62 M6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9ADA4-F41A-4E83-B7D1-1A47241B7388}">
  <sheetPr>
    <tabColor rgb="FF92D050"/>
  </sheetPr>
  <dimension ref="A1:AB42"/>
  <sheetViews>
    <sheetView view="pageBreakPreview" zoomScaleNormal="100" zoomScaleSheetLayoutView="100" workbookViewId="0">
      <selection activeCell="K1" sqref="K1"/>
    </sheetView>
  </sheetViews>
  <sheetFormatPr baseColWidth="10" defaultRowHeight="15" x14ac:dyDescent="0.25"/>
  <cols>
    <col min="1" max="1" width="5.140625" customWidth="1"/>
  </cols>
  <sheetData>
    <row r="1" spans="1:28" x14ac:dyDescent="0.25">
      <c r="A1" s="157" t="s">
        <v>122</v>
      </c>
      <c r="B1" s="158"/>
      <c r="C1" s="159"/>
      <c r="D1" s="159"/>
      <c r="E1" s="159"/>
      <c r="F1" s="159"/>
      <c r="G1" s="159"/>
      <c r="H1" s="160" t="s">
        <v>260</v>
      </c>
      <c r="I1" s="159"/>
      <c r="J1" s="159"/>
      <c r="K1" s="21"/>
      <c r="L1" s="23"/>
      <c r="M1" s="24"/>
      <c r="N1" s="24"/>
      <c r="O1" s="24"/>
      <c r="P1" s="24"/>
      <c r="Q1" s="2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x14ac:dyDescent="0.25">
      <c r="A2" s="161"/>
      <c r="B2" s="161"/>
      <c r="C2" s="161"/>
      <c r="D2" s="161"/>
      <c r="E2" s="161"/>
      <c r="F2" s="161"/>
      <c r="G2" s="161"/>
      <c r="H2" s="161"/>
      <c r="I2" s="161"/>
      <c r="J2" s="161"/>
    </row>
    <row r="3" spans="1:28" x14ac:dyDescent="0.25">
      <c r="A3" s="161"/>
      <c r="B3" s="161"/>
      <c r="C3" s="161"/>
      <c r="D3" s="161"/>
      <c r="E3" s="161"/>
      <c r="F3" s="161"/>
      <c r="G3" s="161"/>
      <c r="H3" s="161"/>
      <c r="I3" s="161"/>
      <c r="J3" s="161"/>
    </row>
    <row r="4" spans="1:28" x14ac:dyDescent="0.25">
      <c r="A4" s="161"/>
      <c r="B4" s="161"/>
      <c r="C4" s="161"/>
      <c r="D4" s="161"/>
      <c r="E4" s="161"/>
      <c r="F4" s="161"/>
      <c r="G4" s="161"/>
      <c r="H4" s="161"/>
      <c r="I4" s="161"/>
      <c r="J4" s="161"/>
    </row>
    <row r="5" spans="1:28" x14ac:dyDescent="0.25">
      <c r="A5" s="161"/>
      <c r="B5" s="162" t="s">
        <v>180</v>
      </c>
      <c r="C5" s="161"/>
      <c r="D5" s="161"/>
      <c r="E5" s="161"/>
      <c r="F5" s="161"/>
      <c r="G5" s="161"/>
      <c r="H5" s="161"/>
      <c r="I5" s="161"/>
      <c r="J5" s="161"/>
    </row>
    <row r="6" spans="1:28" x14ac:dyDescent="0.25">
      <c r="A6" s="161"/>
      <c r="B6" s="161"/>
      <c r="C6" s="161"/>
      <c r="D6" s="161"/>
      <c r="E6" s="161"/>
      <c r="F6" s="161"/>
      <c r="G6" s="161"/>
      <c r="H6" s="161"/>
      <c r="I6" s="161"/>
      <c r="J6" s="161"/>
    </row>
    <row r="7" spans="1:28" x14ac:dyDescent="0.25">
      <c r="A7" s="161"/>
      <c r="B7" s="161"/>
      <c r="C7" s="161"/>
      <c r="D7" s="161"/>
      <c r="E7" s="161"/>
      <c r="F7" s="161"/>
      <c r="G7" s="161"/>
      <c r="H7" s="161"/>
      <c r="I7" s="161"/>
      <c r="J7" s="161"/>
    </row>
    <row r="8" spans="1:28" x14ac:dyDescent="0.25">
      <c r="A8" s="161"/>
      <c r="B8" s="161"/>
      <c r="C8" s="161"/>
      <c r="D8" s="161"/>
      <c r="E8" s="161"/>
      <c r="F8" s="161"/>
      <c r="G8" s="161"/>
      <c r="H8" s="161"/>
      <c r="I8" s="161"/>
      <c r="J8" s="161"/>
    </row>
    <row r="9" spans="1:28" x14ac:dyDescent="0.25">
      <c r="A9" s="161"/>
      <c r="B9" s="161"/>
      <c r="C9" s="161"/>
      <c r="D9" s="161"/>
      <c r="E9" s="161"/>
      <c r="F9" s="161"/>
      <c r="G9" s="161"/>
      <c r="H9" s="161"/>
      <c r="I9" s="161"/>
      <c r="J9" s="161"/>
    </row>
    <row r="10" spans="1:28" x14ac:dyDescent="0.25">
      <c r="A10" s="161"/>
      <c r="B10" s="161"/>
      <c r="C10" s="161"/>
      <c r="D10" s="161"/>
      <c r="E10" s="161"/>
      <c r="F10" s="161"/>
      <c r="G10" s="161"/>
      <c r="H10" s="161"/>
      <c r="I10" s="161"/>
      <c r="J10" s="161"/>
    </row>
    <row r="11" spans="1:28" x14ac:dyDescent="0.25">
      <c r="A11" s="161"/>
      <c r="B11" s="161"/>
      <c r="C11" s="161"/>
      <c r="D11" s="161"/>
      <c r="E11" s="161"/>
      <c r="F11" s="161"/>
      <c r="G11" s="161"/>
      <c r="H11" s="161"/>
      <c r="I11" s="161"/>
      <c r="J11" s="161"/>
    </row>
    <row r="12" spans="1:28" x14ac:dyDescent="0.25">
      <c r="A12" s="161"/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28" x14ac:dyDescent="0.25">
      <c r="A13" s="161"/>
      <c r="B13" s="161"/>
      <c r="C13" s="161"/>
      <c r="D13" s="161"/>
      <c r="E13" s="161"/>
      <c r="F13" s="161"/>
      <c r="G13" s="161"/>
      <c r="H13" s="161"/>
      <c r="I13" s="161"/>
      <c r="J13" s="161"/>
    </row>
    <row r="14" spans="1:28" x14ac:dyDescent="0.25">
      <c r="A14" s="161"/>
      <c r="B14" s="161"/>
      <c r="C14" s="161"/>
      <c r="D14" s="161"/>
      <c r="E14" s="161"/>
      <c r="F14" s="161"/>
      <c r="G14" s="161"/>
      <c r="H14" s="161"/>
      <c r="I14" s="161"/>
      <c r="J14" s="161"/>
    </row>
    <row r="15" spans="1:28" x14ac:dyDescent="0.25">
      <c r="A15" s="161"/>
      <c r="B15" s="161"/>
      <c r="C15" s="161"/>
      <c r="D15" s="161"/>
      <c r="E15" s="161"/>
      <c r="F15" s="161"/>
      <c r="G15" s="161"/>
      <c r="H15" s="161"/>
      <c r="I15" s="161"/>
      <c r="J15" s="161"/>
    </row>
    <row r="16" spans="1:28" x14ac:dyDescent="0.25">
      <c r="A16" s="161"/>
      <c r="B16" s="161"/>
      <c r="C16" s="161"/>
      <c r="D16" s="161"/>
      <c r="E16" s="161"/>
      <c r="F16" s="161"/>
      <c r="G16" s="161"/>
      <c r="H16" s="161"/>
      <c r="I16" s="161"/>
      <c r="J16" s="161"/>
    </row>
    <row r="17" spans="1:10" x14ac:dyDescent="0.25">
      <c r="A17" s="161"/>
      <c r="B17" s="161"/>
      <c r="C17" s="161"/>
      <c r="D17" s="161"/>
      <c r="E17" s="161"/>
      <c r="F17" s="161"/>
      <c r="G17" s="161"/>
      <c r="H17" s="161"/>
      <c r="I17" s="161"/>
      <c r="J17" s="161"/>
    </row>
    <row r="18" spans="1:10" x14ac:dyDescent="0.25">
      <c r="A18" s="161"/>
      <c r="B18" s="161"/>
      <c r="C18" s="161"/>
      <c r="D18" s="161"/>
      <c r="E18" s="161"/>
      <c r="F18" s="161"/>
      <c r="G18" s="161"/>
      <c r="H18" s="161"/>
      <c r="I18" s="161"/>
      <c r="J18" s="161"/>
    </row>
    <row r="19" spans="1:10" x14ac:dyDescent="0.25">
      <c r="A19" s="161"/>
      <c r="B19" s="161"/>
      <c r="C19" s="161"/>
      <c r="D19" s="161"/>
      <c r="E19" s="161"/>
      <c r="F19" s="161"/>
      <c r="G19" s="161"/>
      <c r="H19" s="161"/>
      <c r="I19" s="161"/>
      <c r="J19" s="161"/>
    </row>
    <row r="20" spans="1:10" x14ac:dyDescent="0.25">
      <c r="A20" s="161"/>
      <c r="B20" s="161"/>
      <c r="C20" s="161"/>
      <c r="D20" s="161"/>
      <c r="E20" s="161"/>
      <c r="F20" s="161"/>
      <c r="G20" s="161"/>
      <c r="H20" s="161"/>
      <c r="I20" s="161"/>
      <c r="J20" s="161"/>
    </row>
    <row r="21" spans="1:10" x14ac:dyDescent="0.25">
      <c r="A21" s="161"/>
      <c r="B21" s="161"/>
      <c r="C21" s="161"/>
      <c r="D21" s="161"/>
      <c r="E21" s="161"/>
      <c r="F21" s="161"/>
      <c r="G21" s="161"/>
      <c r="H21" s="161"/>
      <c r="I21" s="161"/>
      <c r="J21" s="161"/>
    </row>
    <row r="22" spans="1:10" x14ac:dyDescent="0.25">
      <c r="A22" s="161"/>
      <c r="B22" s="161"/>
      <c r="C22" s="161"/>
      <c r="D22" s="161"/>
      <c r="E22" s="161"/>
      <c r="F22" s="161"/>
      <c r="G22" s="161"/>
      <c r="H22" s="161"/>
      <c r="I22" s="161"/>
      <c r="J22" s="161"/>
    </row>
    <row r="23" spans="1:10" x14ac:dyDescent="0.25">
      <c r="A23" s="161"/>
      <c r="B23" s="161"/>
      <c r="C23" s="161"/>
      <c r="D23" s="161"/>
      <c r="E23" s="161"/>
      <c r="F23" s="161"/>
      <c r="G23" s="161"/>
      <c r="H23" s="161"/>
      <c r="I23" s="161"/>
      <c r="J23" s="161"/>
    </row>
    <row r="24" spans="1:10" x14ac:dyDescent="0.25">
      <c r="A24" s="161"/>
      <c r="B24" s="161"/>
      <c r="C24" s="161"/>
      <c r="D24" s="161"/>
      <c r="E24" s="161"/>
      <c r="F24" s="161"/>
      <c r="G24" s="161"/>
      <c r="H24" s="161"/>
      <c r="I24" s="161"/>
      <c r="J24" s="161"/>
    </row>
    <row r="25" spans="1:10" x14ac:dyDescent="0.25">
      <c r="A25" s="161"/>
      <c r="B25" s="161"/>
      <c r="C25" s="161"/>
      <c r="D25" s="161"/>
      <c r="E25" s="161"/>
      <c r="F25" s="161"/>
      <c r="G25" s="161"/>
      <c r="H25" s="161"/>
      <c r="I25" s="161"/>
      <c r="J25" s="161"/>
    </row>
    <row r="26" spans="1:10" x14ac:dyDescent="0.25">
      <c r="A26" s="161"/>
      <c r="B26" s="163" t="s">
        <v>181</v>
      </c>
      <c r="C26" s="161"/>
      <c r="D26" s="161"/>
      <c r="E26" s="161"/>
      <c r="F26" s="161"/>
      <c r="G26" s="161"/>
      <c r="H26" s="161"/>
      <c r="I26" s="161"/>
      <c r="J26" s="161"/>
    </row>
    <row r="27" spans="1:10" x14ac:dyDescent="0.25">
      <c r="A27" s="161"/>
      <c r="B27" s="161"/>
      <c r="C27" s="161"/>
      <c r="D27" s="161"/>
      <c r="E27" s="161"/>
      <c r="F27" s="161"/>
      <c r="G27" s="161"/>
      <c r="H27" s="161"/>
      <c r="I27" s="161"/>
      <c r="J27" s="161"/>
    </row>
    <row r="28" spans="1:10" x14ac:dyDescent="0.25">
      <c r="A28" s="161"/>
      <c r="B28" s="161"/>
      <c r="C28" s="161"/>
      <c r="D28" s="161"/>
      <c r="E28" s="161"/>
      <c r="F28" s="161"/>
      <c r="G28" s="161"/>
      <c r="H28" s="161"/>
      <c r="I28" s="161"/>
      <c r="J28" s="161"/>
    </row>
    <row r="29" spans="1:10" x14ac:dyDescent="0.25">
      <c r="A29" s="161"/>
      <c r="B29" s="161"/>
      <c r="C29" s="161"/>
      <c r="D29" s="161"/>
      <c r="E29" s="161"/>
      <c r="F29" s="161"/>
      <c r="G29" s="161"/>
      <c r="H29" s="161"/>
      <c r="I29" s="161"/>
      <c r="J29" s="161"/>
    </row>
    <row r="30" spans="1:10" x14ac:dyDescent="0.25">
      <c r="A30" s="161"/>
      <c r="B30" s="161"/>
      <c r="C30" s="161"/>
      <c r="D30" s="161"/>
      <c r="E30" s="161"/>
      <c r="F30" s="161"/>
      <c r="G30" s="161"/>
      <c r="H30" s="161"/>
      <c r="I30" s="161"/>
      <c r="J30" s="161"/>
    </row>
    <row r="31" spans="1:10" x14ac:dyDescent="0.25">
      <c r="A31" s="161"/>
      <c r="B31" s="161"/>
      <c r="C31" s="161"/>
      <c r="D31" s="161"/>
      <c r="E31" s="161"/>
      <c r="F31" s="161"/>
      <c r="G31" s="161"/>
      <c r="H31" s="161"/>
      <c r="I31" s="161"/>
      <c r="J31" s="161"/>
    </row>
    <row r="32" spans="1:10" x14ac:dyDescent="0.25">
      <c r="A32" s="161"/>
      <c r="B32" s="161"/>
      <c r="C32" s="161"/>
      <c r="D32" s="161"/>
      <c r="E32" s="161"/>
      <c r="F32" s="161"/>
      <c r="G32" s="161"/>
      <c r="H32" s="161"/>
      <c r="I32" s="161"/>
      <c r="J32" s="161"/>
    </row>
    <row r="33" spans="1:10" x14ac:dyDescent="0.25">
      <c r="A33" s="161"/>
      <c r="B33" s="161"/>
      <c r="C33" s="161"/>
      <c r="D33" s="161"/>
      <c r="E33" s="161"/>
      <c r="F33" s="161"/>
      <c r="G33" s="161"/>
      <c r="H33" s="161"/>
      <c r="I33" s="161"/>
      <c r="J33" s="161"/>
    </row>
    <row r="34" spans="1:10" x14ac:dyDescent="0.25">
      <c r="A34" s="161"/>
      <c r="B34" s="161"/>
      <c r="C34" s="161"/>
      <c r="D34" s="161"/>
      <c r="E34" s="161"/>
      <c r="F34" s="161"/>
      <c r="G34" s="161"/>
      <c r="H34" s="161"/>
      <c r="I34" s="161"/>
      <c r="J34" s="161"/>
    </row>
    <row r="35" spans="1:10" x14ac:dyDescent="0.25">
      <c r="A35" s="161"/>
      <c r="B35" s="161"/>
      <c r="C35" s="161"/>
      <c r="D35" s="161"/>
      <c r="E35" s="161"/>
      <c r="F35" s="161"/>
      <c r="G35" s="161"/>
      <c r="H35" s="161"/>
      <c r="I35" s="161"/>
      <c r="J35" s="161"/>
    </row>
    <row r="36" spans="1:10" x14ac:dyDescent="0.25">
      <c r="A36" s="161"/>
      <c r="B36" s="161"/>
      <c r="C36" s="161"/>
      <c r="D36" s="161"/>
      <c r="E36" s="161"/>
      <c r="F36" s="161"/>
      <c r="G36" s="161"/>
      <c r="H36" s="161"/>
      <c r="I36" s="161"/>
      <c r="J36" s="161"/>
    </row>
    <row r="37" spans="1:10" x14ac:dyDescent="0.25">
      <c r="A37" s="161"/>
      <c r="B37" s="161"/>
      <c r="C37" s="161"/>
      <c r="D37" s="161"/>
      <c r="E37" s="161"/>
      <c r="F37" s="161"/>
      <c r="G37" s="161"/>
      <c r="H37" s="161"/>
      <c r="I37" s="161"/>
      <c r="J37" s="161"/>
    </row>
    <row r="38" spans="1:10" x14ac:dyDescent="0.25">
      <c r="A38" s="161"/>
      <c r="B38" s="161"/>
      <c r="C38" s="161"/>
      <c r="D38" s="161"/>
      <c r="E38" s="161"/>
      <c r="F38" s="161"/>
      <c r="G38" s="161"/>
      <c r="H38" s="161"/>
      <c r="I38" s="161"/>
      <c r="J38" s="161"/>
    </row>
    <row r="39" spans="1:10" x14ac:dyDescent="0.25">
      <c r="A39" s="161"/>
      <c r="B39" s="161"/>
      <c r="C39" s="161"/>
      <c r="D39" s="161"/>
      <c r="E39" s="161"/>
      <c r="F39" s="161"/>
      <c r="G39" s="161"/>
      <c r="H39" s="161"/>
      <c r="I39" s="161"/>
      <c r="J39" s="161"/>
    </row>
    <row r="40" spans="1:10" x14ac:dyDescent="0.25">
      <c r="A40" s="161"/>
      <c r="B40" s="161"/>
      <c r="C40" s="161"/>
      <c r="D40" s="161"/>
      <c r="E40" s="161"/>
      <c r="F40" s="161"/>
      <c r="G40" s="161"/>
      <c r="H40" s="161"/>
      <c r="I40" s="161"/>
      <c r="J40" s="161"/>
    </row>
    <row r="41" spans="1:10" x14ac:dyDescent="0.25">
      <c r="A41" s="161"/>
      <c r="B41" s="161"/>
      <c r="C41" s="161"/>
      <c r="D41" s="161"/>
      <c r="E41" s="161"/>
      <c r="F41" s="161"/>
      <c r="G41" s="161"/>
      <c r="H41" s="161"/>
      <c r="I41" s="161"/>
      <c r="J41" s="161"/>
    </row>
    <row r="42" spans="1:10" x14ac:dyDescent="0.25">
      <c r="A42" s="161"/>
      <c r="B42" s="161"/>
      <c r="C42" s="161"/>
      <c r="D42" s="161"/>
      <c r="E42" s="161"/>
      <c r="F42" s="161"/>
      <c r="G42" s="161"/>
      <c r="H42" s="161"/>
      <c r="I42" s="161"/>
      <c r="J42" s="161"/>
    </row>
  </sheetData>
  <sheetProtection algorithmName="SHA-512" hashValue="nfhwxWbtMOZmLXN3rH1/4WLsPyRph6QpO+cWj0fIBXAyBBzUZVOmanxN4jTiTNZ/wXQZHqu5fqgoYBJmLt7j/w==" saltValue="tu7YDszIW8yURoCI2G/xug==" spinCount="100000" sheet="1" objects="1" scenarios="1" selectLockedCells="1"/>
  <pageMargins left="0.70866141732283472" right="0.70866141732283472" top="0.74803149606299213" bottom="0.39370078740157483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AspGen_EHS</vt:lpstr>
      <vt:lpstr>ProtocoleMZB-recto</vt:lpstr>
      <vt:lpstr>ProtocoleMZB-verso</vt:lpstr>
      <vt:lpstr>'ProtocoleMZB-recto'!Zone_d_impression</vt:lpstr>
      <vt:lpstr>'ProtocoleMZB-verso'!Zone_d_impression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Hanus Emilie</dc:creator>
  <cp:lastModifiedBy>Dapples Florence</cp:lastModifiedBy>
  <cp:lastPrinted>2022-06-28T06:20:48Z</cp:lastPrinted>
  <dcterms:created xsi:type="dcterms:W3CDTF">2021-10-20T11:42:57Z</dcterms:created>
  <dcterms:modified xsi:type="dcterms:W3CDTF">2022-08-08T12:11:47Z</dcterms:modified>
</cp:coreProperties>
</file>