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8m8j2\Desktop\"/>
    </mc:Choice>
  </mc:AlternateContent>
  <xr:revisionPtr revIDLastSave="0" documentId="13_ncr:1_{78BDEA27-56D0-4523-974D-81D9E8C1BEB3}" xr6:coauthVersionLast="47" xr6:coauthVersionMax="47" xr10:uidLastSave="{00000000-0000-0000-0000-000000000000}"/>
  <workbookProtection workbookAlgorithmName="SHA-512" workbookHashValue="HJ7svrbCv7XmVdVNWn9MjZOec/KpAP98x0pBYgj6r3OlfUMPRXFpBEYo83gbzlq3jPtBPKeMChAAnRouuyrkvA==" workbookSaltValue="MwAoskNrPahyG7cVSTJBXg==" workbookSpinCount="100000" lockStructure="1"/>
  <bookViews>
    <workbookView xWindow="-120" yWindow="-120" windowWidth="38640" windowHeight="21240" tabRatio="718" xr2:uid="{00000000-000D-0000-FFFF-FFFF00000000}"/>
  </bookViews>
  <sheets>
    <sheet name="introduction" sheetId="19" r:id="rId1"/>
    <sheet name="formulaire" sheetId="1" r:id="rId2"/>
    <sheet name="data" sheetId="15" state="hidden" r:id="rId3"/>
  </sheets>
  <definedNames>
    <definedName name="Formulaires_énergie">introduction!$D$15</definedName>
    <definedName name="Formulaires_énergie_Vaud">introduction!$D$15</definedName>
    <definedName name="_xlnm.Print_Area" localSheetId="1">formulaire!$B$2:$AK$140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7" i="1" l="1"/>
  <c r="O98" i="1"/>
  <c r="P106" i="1"/>
  <c r="P107" i="1"/>
  <c r="P108" i="1"/>
  <c r="P105" i="1"/>
  <c r="AG106" i="1"/>
  <c r="AG107" i="1"/>
  <c r="AG108" i="1"/>
  <c r="AG105" i="1"/>
  <c r="P109" i="1" l="1"/>
  <c r="L69" i="1" l="1"/>
  <c r="L68" i="1"/>
  <c r="L67" i="1"/>
  <c r="L66" i="1"/>
  <c r="L40" i="1"/>
  <c r="L42" i="1"/>
  <c r="L43" i="1"/>
  <c r="L41" i="1"/>
  <c r="AE87" i="1"/>
  <c r="AF109" i="1" l="1"/>
  <c r="Z68" i="1" l="1"/>
  <c r="AE72" i="1"/>
  <c r="D18" i="15"/>
  <c r="D17" i="15"/>
  <c r="Y46" i="1" s="1"/>
  <c r="Z42" i="1" l="1"/>
  <c r="AF46" i="1" s="1"/>
  <c r="AE49" i="1" l="1"/>
  <c r="D111" i="1" l="1"/>
</calcChain>
</file>

<file path=xl/sharedStrings.xml><?xml version="1.0" encoding="utf-8"?>
<sst xmlns="http://schemas.openxmlformats.org/spreadsheetml/2006/main" count="139" uniqueCount="116">
  <si>
    <t>Direction générale de l’environnement Direction de l’énergie</t>
  </si>
  <si>
    <t>Commune :</t>
  </si>
  <si>
    <t>Objet :</t>
  </si>
  <si>
    <t>n° parcelle :</t>
  </si>
  <si>
    <t>Domaine d'application</t>
  </si>
  <si>
    <t>Références normatives</t>
  </si>
  <si>
    <t>Énergie électrique à compenser :</t>
  </si>
  <si>
    <t>(joindre des justificatifs)</t>
  </si>
  <si>
    <t>Somme de l'énergie électrique annuelle à compenser</t>
  </si>
  <si>
    <t>[kWh]</t>
  </si>
  <si>
    <t>Norme SIA 382/2, édition 2010</t>
  </si>
  <si>
    <t>Norme SIA 382/1, édition 2007</t>
  </si>
  <si>
    <t>Norme SIA 180, édition 1999</t>
  </si>
  <si>
    <t>Explications/motifs de non-conformité et demande de dérogation</t>
  </si>
  <si>
    <t>Signatures</t>
  </si>
  <si>
    <t>Responsable :</t>
  </si>
  <si>
    <t>tél / mail :</t>
  </si>
  <si>
    <t>liste déroulante</t>
  </si>
  <si>
    <t>Nom et adresse
de l'entreprise :</t>
  </si>
  <si>
    <t>Lieu, date et signature :</t>
  </si>
  <si>
    <t>Justificatif établi par :</t>
  </si>
  <si>
    <t>case à cocher</t>
  </si>
  <si>
    <t>Identification des champs</t>
  </si>
  <si>
    <t>Aide à l'application</t>
  </si>
  <si>
    <t>champ de texte à remplir</t>
  </si>
  <si>
    <t>Une aide à l'application est disponible sur le site internet du canton :</t>
  </si>
  <si>
    <t>Formulaires énergétiques du canton de Vaud</t>
  </si>
  <si>
    <t>EN-VD-72</t>
  </si>
  <si>
    <r>
      <rPr>
        <sz val="11"/>
        <rFont val="Arial"/>
        <family val="2"/>
      </rPr>
      <t xml:space="preserve">Justificatif énergétique
</t>
    </r>
    <r>
      <rPr>
        <b/>
        <sz val="12"/>
        <rFont val="Arial"/>
        <family val="2"/>
      </rPr>
      <t xml:space="preserve">Part minimale d'énergie
renouvelable 
</t>
    </r>
    <r>
      <rPr>
        <sz val="10"/>
        <rFont val="Arial"/>
        <family val="2"/>
      </rPr>
      <t>Objet de compétence communale</t>
    </r>
  </si>
  <si>
    <t>Agrandissement (grande extension)</t>
  </si>
  <si>
    <t>Installation de confort</t>
  </si>
  <si>
    <t>Nouvelle construction</t>
  </si>
  <si>
    <t>((dés)humidificateur, froid de confort, sauna/hammam)</t>
  </si>
  <si>
    <t>1. Chauffage (art. 30b LVLEne)</t>
  </si>
  <si>
    <r>
      <t>MJ/m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&lt;</t>
    </r>
  </si>
  <si>
    <r>
      <t>MJ/m</t>
    </r>
    <r>
      <rPr>
        <vertAlign val="superscript"/>
        <sz val="9"/>
        <color rgb="FF000000"/>
        <rFont val="Arial"/>
        <family val="2"/>
      </rPr>
      <t>2</t>
    </r>
  </si>
  <si>
    <r>
      <t>Q</t>
    </r>
    <r>
      <rPr>
        <vertAlign val="subscript"/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 xml:space="preserve"> &lt; Q</t>
    </r>
    <r>
      <rPr>
        <vertAlign val="subscript"/>
        <sz val="9"/>
        <color rgb="FF000000"/>
        <rFont val="Arial"/>
        <family val="2"/>
      </rPr>
      <t>h,li</t>
    </r>
  </si>
  <si>
    <r>
      <t>Q</t>
    </r>
    <r>
      <rPr>
        <vertAlign val="subscript"/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 xml:space="preserve"> &lt; 80% Q</t>
    </r>
    <r>
      <rPr>
        <vertAlign val="subscript"/>
        <sz val="9"/>
        <color rgb="FF000000"/>
        <rFont val="Arial"/>
        <family val="2"/>
      </rPr>
      <t>h,li</t>
    </r>
  </si>
  <si>
    <r>
      <t>Q</t>
    </r>
    <r>
      <rPr>
        <vertAlign val="subscript"/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 xml:space="preserve"> &lt; 60% Q</t>
    </r>
    <r>
      <rPr>
        <vertAlign val="subscript"/>
        <sz val="9"/>
        <color rgb="FF000000"/>
        <rFont val="Arial"/>
        <family val="2"/>
      </rPr>
      <t>h,li</t>
    </r>
  </si>
  <si>
    <r>
      <t>U</t>
    </r>
    <r>
      <rPr>
        <vertAlign val="subscript"/>
        <sz val="10"/>
        <color rgb="FF000000"/>
        <rFont val="Arial"/>
        <family val="2"/>
      </rPr>
      <t>projet</t>
    </r>
    <r>
      <rPr>
        <sz val="10"/>
        <color rgb="FF000000"/>
        <rFont val="Arial"/>
        <family val="2"/>
      </rPr>
      <t xml:space="preserve"> &lt; U</t>
    </r>
    <r>
      <rPr>
        <vertAlign val="subscript"/>
        <sz val="10"/>
        <color rgb="FF000000"/>
        <rFont val="Arial"/>
        <family val="2"/>
      </rPr>
      <t>limite</t>
    </r>
  </si>
  <si>
    <t>(pour tous les éléments)</t>
  </si>
  <si>
    <r>
      <t xml:space="preserve">Performances globales
</t>
    </r>
    <r>
      <rPr>
        <b/>
        <i/>
        <sz val="9"/>
        <color rgb="FF000000"/>
        <rFont val="Arial"/>
        <family val="2"/>
      </rPr>
      <t>selon SIA 380/1</t>
    </r>
  </si>
  <si>
    <r>
      <t xml:space="preserve">Performances ponctuelles
</t>
    </r>
    <r>
      <rPr>
        <b/>
        <i/>
        <sz val="9"/>
        <color rgb="FF000000"/>
        <rFont val="Arial"/>
        <family val="2"/>
      </rPr>
      <t>selon SIA 380/1</t>
    </r>
  </si>
  <si>
    <t xml:space="preserve">  Chaudière à bois</t>
  </si>
  <si>
    <t xml:space="preserve">  Pompe à chaleur</t>
  </si>
  <si>
    <r>
      <t xml:space="preserve">  Chauffage à distance </t>
    </r>
    <r>
      <rPr>
        <i/>
        <sz val="8.5"/>
        <color rgb="FF000000"/>
        <rFont val="Arial"/>
        <family val="2"/>
      </rPr>
      <t>(rejets thermiques, déchets, biomasse)</t>
    </r>
  </si>
  <si>
    <r>
      <t xml:space="preserve">  Solaire thermique </t>
    </r>
    <r>
      <rPr>
        <i/>
        <sz val="8.5"/>
        <color rgb="FF000000"/>
        <rFont val="Arial"/>
        <family val="2"/>
      </rPr>
      <t>(&gt;20% avec gaz ou &gt;40% avec mazout)</t>
    </r>
  </si>
  <si>
    <t xml:space="preserve">  Chaudière à gaz</t>
  </si>
  <si>
    <t xml:space="preserve">  Chaudière à mazout</t>
  </si>
  <si>
    <t xml:space="preserve">  Autre :</t>
  </si>
  <si>
    <t xml:space="preserve">  CCF alimenté par une énergie renouvelable</t>
  </si>
  <si>
    <r>
      <t>U</t>
    </r>
    <r>
      <rPr>
        <vertAlign val="subscript"/>
        <sz val="10"/>
        <color rgb="FF000000"/>
        <rFont val="Arial"/>
        <family val="2"/>
      </rPr>
      <t>projet</t>
    </r>
    <r>
      <rPr>
        <sz val="10"/>
        <color rgb="FF000000"/>
        <rFont val="Arial"/>
        <family val="2"/>
      </rPr>
      <t xml:space="preserve"> &lt; 80% U</t>
    </r>
    <r>
      <rPr>
        <vertAlign val="subscript"/>
        <sz val="10"/>
        <color rgb="FF000000"/>
        <rFont val="Arial"/>
        <family val="2"/>
      </rPr>
      <t>limite</t>
    </r>
  </si>
  <si>
    <r>
      <t>U</t>
    </r>
    <r>
      <rPr>
        <vertAlign val="subscript"/>
        <sz val="10"/>
        <color rgb="FF000000"/>
        <rFont val="Arial"/>
        <family val="2"/>
      </rPr>
      <t>projet</t>
    </r>
    <r>
      <rPr>
        <sz val="10"/>
        <color rgb="FF000000"/>
        <rFont val="Arial"/>
        <family val="2"/>
      </rPr>
      <t xml:space="preserve"> &lt; 60% U</t>
    </r>
    <r>
      <rPr>
        <vertAlign val="subscript"/>
        <sz val="10"/>
        <color rgb="FF000000"/>
        <rFont val="Arial"/>
        <family val="2"/>
      </rPr>
      <t>limite</t>
    </r>
  </si>
  <si>
    <t>2. Eau chaude sanitaire (art.28a LVLEne)</t>
  </si>
  <si>
    <t xml:space="preserve">  Solaire thermique</t>
  </si>
  <si>
    <r>
      <t xml:space="preserve">  Chauffage à distance </t>
    </r>
    <r>
      <rPr>
        <i/>
        <sz val="8.5"/>
        <color rgb="FF000000"/>
        <rFont val="Arial"/>
        <family val="2"/>
      </rPr>
      <t>(déchets, biomasse, géothermie profonde)</t>
    </r>
  </si>
  <si>
    <r>
      <t xml:space="preserve">  Chaudière à bois </t>
    </r>
    <r>
      <rPr>
        <i/>
        <sz val="8.5"/>
        <color rgb="FF000000"/>
        <rFont val="Arial"/>
        <family val="2"/>
      </rPr>
      <t>(P &gt; 70kW et hors zone à immissions excessives)</t>
    </r>
  </si>
  <si>
    <t xml:space="preserve">  Demande de dérogation :</t>
  </si>
  <si>
    <t>Affectation</t>
  </si>
  <si>
    <t>SRE [m2]</t>
  </si>
  <si>
    <t>Besoins [MJ/m2]</t>
  </si>
  <si>
    <t>I. habitat collectif</t>
  </si>
  <si>
    <t>II. habitat individuel</t>
  </si>
  <si>
    <t>III. administration</t>
  </si>
  <si>
    <t>IV. école</t>
  </si>
  <si>
    <t>V. commerce</t>
  </si>
  <si>
    <t>VI. restauration</t>
  </si>
  <si>
    <t>X. dépôt</t>
  </si>
  <si>
    <t>VII. lieu de rassemblement</t>
  </si>
  <si>
    <t>VIII. hôpital</t>
  </si>
  <si>
    <t>IX. industrie</t>
  </si>
  <si>
    <t>XI. installation sportive</t>
  </si>
  <si>
    <t>XII. piscine couverte</t>
  </si>
  <si>
    <t>AFFECTATION</t>
  </si>
  <si>
    <t>ECS</t>
  </si>
  <si>
    <t>ÉLEC</t>
  </si>
  <si>
    <t>Énergie totale à compenser</t>
  </si>
  <si>
    <r>
      <t>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x </t>
    </r>
  </si>
  <si>
    <r>
      <rPr>
        <vertAlign val="superscript"/>
        <sz val="10"/>
        <color rgb="FF000000"/>
        <rFont val="Arial"/>
        <family val="2"/>
      </rPr>
      <t>1)</t>
    </r>
    <r>
      <rPr>
        <sz val="10"/>
        <color rgb="FF000000"/>
        <rFont val="Arial"/>
        <family val="2"/>
      </rPr>
      <t xml:space="preserve"> kWh/m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=</t>
    </r>
  </si>
  <si>
    <t>kWh</t>
  </si>
  <si>
    <r>
      <t xml:space="preserve">kWh   </t>
    </r>
    <r>
      <rPr>
        <sz val="10"/>
        <color rgb="FF000000"/>
        <rFont val="Calibri"/>
        <family val="2"/>
      </rPr>
      <t>≥</t>
    </r>
  </si>
  <si>
    <t>CELLULES  À  COCHER</t>
  </si>
  <si>
    <t>solaire PV - ECS</t>
  </si>
  <si>
    <t>solaire thermique - ECS</t>
  </si>
  <si>
    <t>solaire PV - élec</t>
  </si>
  <si>
    <t>solaire PV - confort</t>
  </si>
  <si>
    <t xml:space="preserve">  Solaire photovoltaïque</t>
  </si>
  <si>
    <r>
      <t xml:space="preserve">  Solaire photovoltaïque </t>
    </r>
    <r>
      <rPr>
        <i/>
        <sz val="8.5"/>
        <color rgb="FF000000"/>
        <rFont val="Arial"/>
        <family val="2"/>
      </rPr>
      <t>(avec PAC électrique)</t>
    </r>
  </si>
  <si>
    <t>3. Electricité (art.28b al.1 LVLEne)</t>
  </si>
  <si>
    <t>4. Installation de confort (art.28b al.2 LVLEne)</t>
  </si>
  <si>
    <t>Énergie électrique totale à compenser :</t>
  </si>
  <si>
    <r>
      <t>P</t>
    </r>
    <r>
      <rPr>
        <vertAlign val="subscript"/>
        <sz val="10"/>
        <color rgb="FF000000"/>
        <rFont val="Arial"/>
        <family val="2"/>
      </rPr>
      <t>ECS</t>
    </r>
    <r>
      <rPr>
        <sz val="10"/>
        <color rgb="FF000000"/>
        <rFont val="Arial"/>
        <family val="2"/>
      </rPr>
      <t xml:space="preserve"> + P</t>
    </r>
    <r>
      <rPr>
        <vertAlign val="subscript"/>
        <sz val="10"/>
        <color rgb="FF000000"/>
        <rFont val="Arial"/>
        <family val="2"/>
      </rPr>
      <t>élec</t>
    </r>
    <r>
      <rPr>
        <sz val="10"/>
        <color rgb="FF000000"/>
        <rFont val="Arial"/>
        <family val="2"/>
      </rPr>
      <t xml:space="preserve"> + P</t>
    </r>
    <r>
      <rPr>
        <vertAlign val="subscript"/>
        <sz val="10"/>
        <color rgb="FF000000"/>
        <rFont val="Arial"/>
        <family val="2"/>
      </rPr>
      <t>confort</t>
    </r>
    <r>
      <rPr>
        <sz val="10"/>
        <color rgb="FF000000"/>
        <rFont val="Arial"/>
        <family val="2"/>
      </rPr>
      <t xml:space="preserve"> = </t>
    </r>
  </si>
  <si>
    <t>Dimensionnement des champs solaires photovoltaïques</t>
  </si>
  <si>
    <t>production annuelle [kWh]</t>
  </si>
  <si>
    <r>
      <rPr>
        <vertAlign val="superscript"/>
        <sz val="9"/>
        <color rgb="FF000000"/>
        <rFont val="Arial"/>
        <family val="2"/>
      </rPr>
      <t>2)</t>
    </r>
    <r>
      <rPr>
        <sz val="9"/>
        <color rgb="FF000000"/>
        <rFont val="Arial"/>
        <family val="2"/>
      </rPr>
      <t xml:space="preserve"> Valeur par défaut : 900h/an - calcul type PVsyst admis.</t>
    </r>
  </si>
  <si>
    <r>
      <t>P</t>
    </r>
    <r>
      <rPr>
        <b/>
        <vertAlign val="subscript"/>
        <sz val="10"/>
        <color rgb="FF000000"/>
        <rFont val="Arial"/>
        <family val="2"/>
      </rPr>
      <t>unitaire</t>
    </r>
    <r>
      <rPr>
        <b/>
        <sz val="10"/>
        <color rgb="FF000000"/>
        <rFont val="Arial"/>
        <family val="2"/>
      </rPr>
      <t xml:space="preserve"> des panneaux [Wc]</t>
    </r>
  </si>
  <si>
    <r>
      <t>temps</t>
    </r>
    <r>
      <rPr>
        <b/>
        <vertAlign val="superscript"/>
        <sz val="10"/>
        <color rgb="FF000000"/>
        <rFont val="Arial"/>
        <family val="2"/>
      </rPr>
      <t>2)</t>
    </r>
    <r>
      <rPr>
        <b/>
        <sz val="10"/>
        <color rgb="FF000000"/>
        <rFont val="Arial"/>
        <family val="2"/>
      </rPr>
      <t xml:space="preserve">
d'ensoleillement [h/an]</t>
    </r>
  </si>
  <si>
    <t>nombre de panneaux</t>
  </si>
  <si>
    <t>dénomination de l'installation</t>
  </si>
  <si>
    <t>énergie à compenser</t>
  </si>
  <si>
    <t>Production totale annuelle :</t>
  </si>
  <si>
    <t xml:space="preserve">ne répond pas aux exigences légales de </t>
  </si>
  <si>
    <t>PHRASE DE CONCLUSION</t>
  </si>
  <si>
    <t>La production d'électricité solaire totale annuelle estimée à</t>
  </si>
  <si>
    <r>
      <t>(SRE</t>
    </r>
    <r>
      <rPr>
        <i/>
        <vertAlign val="subscript"/>
        <sz val="8.5"/>
        <color rgb="FF000000"/>
        <rFont val="Arial"/>
        <family val="2"/>
      </rPr>
      <t>nouvelle</t>
    </r>
    <r>
      <rPr>
        <i/>
        <sz val="8.5"/>
        <color rgb="FF000000"/>
        <rFont val="Arial"/>
        <family val="2"/>
      </rPr>
      <t xml:space="preserve"> &gt; 50m</t>
    </r>
    <r>
      <rPr>
        <i/>
        <vertAlign val="superscript"/>
        <sz val="8.5"/>
        <color rgb="FF000000"/>
        <rFont val="Arial"/>
        <family val="2"/>
      </rPr>
      <t>2</t>
    </r>
    <r>
      <rPr>
        <i/>
        <sz val="8.5"/>
        <color rgb="FF000000"/>
        <rFont val="Arial"/>
        <family val="2"/>
      </rPr>
      <t xml:space="preserve"> et 20% SRE</t>
    </r>
    <r>
      <rPr>
        <i/>
        <vertAlign val="subscript"/>
        <sz val="8.5"/>
        <color rgb="FF000000"/>
        <rFont val="Arial"/>
        <family val="2"/>
      </rPr>
      <t>existante</t>
    </r>
    <r>
      <rPr>
        <i/>
        <sz val="8.5"/>
        <color rgb="FF000000"/>
        <rFont val="Arial"/>
        <family val="2"/>
      </rPr>
      <t>)
ou (SRE</t>
    </r>
    <r>
      <rPr>
        <i/>
        <vertAlign val="subscript"/>
        <sz val="8.5"/>
        <color rgb="FF000000"/>
        <rFont val="Arial"/>
        <family val="2"/>
      </rPr>
      <t>nouvelle</t>
    </r>
    <r>
      <rPr>
        <i/>
        <sz val="8.5"/>
        <color rgb="FF000000"/>
        <rFont val="Arial"/>
        <family val="2"/>
      </rPr>
      <t xml:space="preserve"> &gt; 1'000 m</t>
    </r>
    <r>
      <rPr>
        <i/>
        <vertAlign val="superscript"/>
        <sz val="8.5"/>
        <color rgb="FF000000"/>
        <rFont val="Arial"/>
        <family val="2"/>
      </rPr>
      <t>2</t>
    </r>
    <r>
      <rPr>
        <i/>
        <sz val="8.5"/>
        <color rgb="FF000000"/>
        <rFont val="Arial"/>
        <family val="2"/>
      </rPr>
      <t>)</t>
    </r>
  </si>
  <si>
    <t>Énergie électrique totale à compenser selon EN-VD-5</t>
  </si>
  <si>
    <t>Somme cumulée des énergies électriques à compenser pour les installations de froid, d'humidification, de déshumidification ainsi que les saunas et hammams selon le(s) formulaire(s) EN-VD-5.</t>
  </si>
  <si>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Valeur par défaut en cas d'orientation entre sud-est et sud-ouest avec inclinaison favorable (20° - 60°) : 400kWh/m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; capteurs sous vide : 500kWh/m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; absorbeurs non vitrés : 250kWh/m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) - calcul type Polysun admis.</t>
    </r>
  </si>
  <si>
    <r>
      <rPr>
        <vertAlign val="superscript"/>
        <sz val="9"/>
        <color rgb="FF000000"/>
        <rFont val="Arial"/>
        <family val="2"/>
      </rPr>
      <t>3)</t>
    </r>
    <r>
      <rPr>
        <sz val="9"/>
        <color rgb="FF000000"/>
        <rFont val="Arial"/>
        <family val="2"/>
      </rPr>
      <t xml:space="preserve"> Rendement du champ de panneaux solaires selon l'illustration indiquant le rendement annuel en fonction de l'orientation dans l'onglet "introduction" du présent fichier et dans l'aide à l'application EN-VD-72 </t>
    </r>
    <r>
      <rPr>
        <sz val="9"/>
        <color rgb="FF000000"/>
        <rFont val="Calibri"/>
        <family val="2"/>
      </rPr>
      <t>§</t>
    </r>
    <r>
      <rPr>
        <sz val="9"/>
        <color rgb="FF000000"/>
        <rFont val="Arial"/>
        <family val="2"/>
      </rPr>
      <t>2 (www.vd.ch/energie). Si les capteurs constituant le champ ont différentes orientations, le calcul de la moyenne pondérée des rendements est à fournir séparémment et à prendre en compte sous ce chiffre.</t>
    </r>
  </si>
  <si>
    <t>Représentation du rendement solaire annuel [%] en fonction de l'orientation et de l'inclinason :</t>
  </si>
  <si>
    <r>
      <t xml:space="preserve">À REMPLIR PAR LA COMMUNE
</t>
    </r>
    <r>
      <rPr>
        <b/>
        <sz val="8"/>
        <color rgb="FF000000"/>
        <rFont val="Arial"/>
        <family val="2"/>
      </rPr>
      <t>Le justificatif est cetifié complet et correct</t>
    </r>
  </si>
  <si>
    <t>est supérieure aux exigences légales de</t>
  </si>
  <si>
    <r>
      <t>rendement</t>
    </r>
    <r>
      <rPr>
        <b/>
        <vertAlign val="superscript"/>
        <sz val="10"/>
        <color rgb="FF000000"/>
        <rFont val="Arial"/>
        <family val="2"/>
      </rPr>
      <t>3)</t>
    </r>
    <r>
      <rPr>
        <b/>
        <sz val="10"/>
        <color rgb="FF000000"/>
        <rFont val="Arial"/>
        <family val="2"/>
      </rPr>
      <t xml:space="preserve">
du champ [%]</t>
    </r>
  </si>
  <si>
    <r>
      <t>P</t>
    </r>
    <r>
      <rPr>
        <b/>
        <vertAlign val="subscript"/>
        <sz val="10"/>
        <color rgb="FF000000"/>
        <rFont val="Arial"/>
        <family val="2"/>
      </rPr>
      <t>installation</t>
    </r>
    <r>
      <rPr>
        <b/>
        <sz val="10"/>
        <color rgb="FF000000"/>
        <rFont val="Arial"/>
        <family val="2"/>
      </rPr>
      <t xml:space="preserve">
[kWc]</t>
    </r>
  </si>
  <si>
    <t>Puissance totale de l'installation :</t>
  </si>
  <si>
    <t>version - 10 avril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</si>
</sst>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9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2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i/>
      <sz val="8.5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3"/>
      <color rgb="FF000000"/>
      <name val="Arial"/>
      <family val="2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i/>
      <vertAlign val="subscript"/>
      <sz val="8.5"/>
      <color rgb="FF000000"/>
      <name val="Arial"/>
      <family val="2"/>
    </font>
    <font>
      <i/>
      <vertAlign val="superscript"/>
      <sz val="8.5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bscript"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Calibri"/>
      <family val="2"/>
    </font>
    <font>
      <b/>
      <vertAlign val="sub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9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247"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3" fillId="3" borderId="36" xfId="0" applyFont="1" applyFill="1" applyBorder="1" applyAlignment="1">
      <alignment horizontal="left" vertical="top"/>
    </xf>
    <xf numFmtId="0" fontId="13" fillId="5" borderId="36" xfId="0" applyFont="1" applyFill="1" applyBorder="1" applyAlignment="1">
      <alignment horizontal="left" vertical="top"/>
    </xf>
    <xf numFmtId="0" fontId="13" fillId="4" borderId="36" xfId="0" applyFont="1" applyFill="1" applyBorder="1" applyAlignment="1">
      <alignment horizontal="left" vertical="top"/>
    </xf>
    <xf numFmtId="0" fontId="13" fillId="7" borderId="36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1" fontId="3" fillId="2" borderId="4" xfId="0" applyNumberFormat="1" applyFont="1" applyFill="1" applyBorder="1" applyAlignment="1">
      <alignment horizontal="center" vertical="top"/>
    </xf>
    <xf numFmtId="1" fontId="3" fillId="2" borderId="22" xfId="0" applyNumberFormat="1" applyFont="1" applyFill="1" applyBorder="1" applyAlignment="1">
      <alignment horizontal="center" vertical="top"/>
    </xf>
    <xf numFmtId="1" fontId="3" fillId="2" borderId="5" xfId="0" applyNumberFormat="1" applyFont="1" applyFill="1" applyBorder="1" applyAlignment="1">
      <alignment horizontal="center" vertical="top"/>
    </xf>
    <xf numFmtId="1" fontId="3" fillId="2" borderId="24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vertical="center" wrapText="1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left" vertical="center"/>
    </xf>
    <xf numFmtId="0" fontId="11" fillId="2" borderId="23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 wrapText="1"/>
    </xf>
    <xf numFmtId="0" fontId="3" fillId="2" borderId="21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top" wrapText="1"/>
    </xf>
    <xf numFmtId="164" fontId="6" fillId="2" borderId="0" xfId="2" applyNumberFormat="1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0" fontId="28" fillId="2" borderId="0" xfId="1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28" fillId="2" borderId="0" xfId="1" applyFont="1" applyFill="1" applyBorder="1" applyAlignment="1" applyProtection="1">
      <alignment horizontal="center" vertical="top"/>
      <protection locked="0"/>
    </xf>
    <xf numFmtId="0" fontId="13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right" vertical="top"/>
    </xf>
    <xf numFmtId="164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3" fillId="3" borderId="28" xfId="2" applyNumberFormat="1" applyFont="1" applyFill="1" applyBorder="1" applyAlignment="1" applyProtection="1">
      <alignment horizontal="center" vertical="center"/>
      <protection locked="0"/>
    </xf>
    <xf numFmtId="164" fontId="3" fillId="3" borderId="29" xfId="2" applyNumberFormat="1" applyFont="1" applyFill="1" applyBorder="1" applyAlignment="1" applyProtection="1">
      <alignment horizontal="center" vertical="center"/>
      <protection locked="0"/>
    </xf>
    <xf numFmtId="164" fontId="3" fillId="2" borderId="30" xfId="2" applyNumberFormat="1" applyFont="1" applyFill="1" applyBorder="1" applyAlignment="1" applyProtection="1">
      <alignment horizontal="center" vertical="center"/>
    </xf>
    <xf numFmtId="164" fontId="3" fillId="2" borderId="16" xfId="2" applyNumberFormat="1" applyFont="1" applyFill="1" applyBorder="1" applyAlignment="1" applyProtection="1">
      <alignment horizontal="center" vertical="center"/>
    </xf>
    <xf numFmtId="164" fontId="3" fillId="2" borderId="31" xfId="2" applyNumberFormat="1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26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21" xfId="0" applyFont="1" applyFill="1" applyBorder="1" applyAlignment="1" applyProtection="1">
      <alignment horizontal="center" vertical="center" wrapText="1"/>
    </xf>
    <xf numFmtId="0" fontId="6" fillId="6" borderId="23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6" fillId="6" borderId="24" xfId="0" applyFont="1" applyFill="1" applyBorder="1" applyAlignment="1" applyProtection="1">
      <alignment horizontal="center" vertical="center" wrapText="1"/>
    </xf>
    <xf numFmtId="0" fontId="3" fillId="5" borderId="27" xfId="0" applyFont="1" applyFill="1" applyBorder="1" applyAlignment="1" applyProtection="1">
      <alignment horizontal="left" vertical="center"/>
      <protection locked="0"/>
    </xf>
    <xf numFmtId="0" fontId="3" fillId="5" borderId="28" xfId="0" applyFont="1" applyFill="1" applyBorder="1" applyAlignment="1" applyProtection="1">
      <alignment horizontal="left" vertical="center"/>
      <protection locked="0"/>
    </xf>
    <xf numFmtId="0" fontId="3" fillId="5" borderId="30" xfId="0" applyFont="1" applyFill="1" applyBorder="1" applyAlignment="1" applyProtection="1">
      <alignment horizontal="left" vertical="center"/>
      <protection locked="0"/>
    </xf>
    <xf numFmtId="0" fontId="3" fillId="5" borderId="16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164" fontId="3" fillId="3" borderId="16" xfId="2" applyNumberFormat="1" applyFont="1" applyFill="1" applyBorder="1" applyAlignment="1" applyProtection="1">
      <alignment horizontal="center" vertical="center"/>
      <protection locked="0"/>
    </xf>
    <xf numFmtId="164" fontId="3" fillId="3" borderId="31" xfId="2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3" borderId="15" xfId="0" applyFont="1" applyFill="1" applyBorder="1" applyAlignment="1" applyProtection="1">
      <alignment horizontal="right" vertical="center"/>
      <protection locked="0"/>
    </xf>
    <xf numFmtId="0" fontId="3" fillId="3" borderId="17" xfId="0" applyFont="1" applyFill="1" applyBorder="1" applyAlignment="1" applyProtection="1">
      <alignment horizontal="right" vertical="center"/>
      <protection locked="0"/>
    </xf>
    <xf numFmtId="164" fontId="3" fillId="3" borderId="15" xfId="2" applyNumberFormat="1" applyFont="1" applyFill="1" applyBorder="1" applyAlignment="1" applyProtection="1">
      <alignment horizontal="center" vertical="center"/>
      <protection locked="0"/>
    </xf>
    <xf numFmtId="164" fontId="3" fillId="3" borderId="17" xfId="2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</xf>
    <xf numFmtId="164" fontId="6" fillId="4" borderId="0" xfId="2" applyNumberFormat="1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left"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164" fontId="3" fillId="3" borderId="33" xfId="2" applyNumberFormat="1" applyFont="1" applyFill="1" applyBorder="1" applyAlignment="1" applyProtection="1">
      <alignment horizontal="center" vertical="center"/>
      <protection locked="0"/>
    </xf>
    <xf numFmtId="164" fontId="3" fillId="3" borderId="34" xfId="2" applyNumberFormat="1" applyFont="1" applyFill="1" applyBorder="1" applyAlignment="1" applyProtection="1">
      <alignment horizontal="center" vertical="center"/>
      <protection locked="0"/>
    </xf>
    <xf numFmtId="164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164" fontId="6" fillId="3" borderId="15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16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1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right" vertical="center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165" fontId="3" fillId="2" borderId="27" xfId="2" applyNumberFormat="1" applyFont="1" applyFill="1" applyBorder="1" applyAlignment="1" applyProtection="1">
      <alignment horizontal="center" vertical="center"/>
    </xf>
    <xf numFmtId="165" fontId="3" fillId="2" borderId="28" xfId="2" applyNumberFormat="1" applyFont="1" applyFill="1" applyBorder="1" applyAlignment="1" applyProtection="1">
      <alignment horizontal="center" vertical="center"/>
    </xf>
    <xf numFmtId="165" fontId="3" fillId="2" borderId="29" xfId="2" applyNumberFormat="1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165" fontId="3" fillId="2" borderId="30" xfId="2" applyNumberFormat="1" applyFont="1" applyFill="1" applyBorder="1" applyAlignment="1" applyProtection="1">
      <alignment horizontal="center" vertical="center"/>
    </xf>
    <xf numFmtId="165" fontId="3" fillId="2" borderId="16" xfId="2" applyNumberFormat="1" applyFont="1" applyFill="1" applyBorder="1" applyAlignment="1" applyProtection="1">
      <alignment horizontal="center" vertical="center"/>
    </xf>
    <xf numFmtId="165" fontId="3" fillId="2" borderId="31" xfId="2" applyNumberFormat="1" applyFont="1" applyFill="1" applyBorder="1" applyAlignment="1" applyProtection="1">
      <alignment horizontal="center" vertical="center"/>
    </xf>
    <xf numFmtId="164" fontId="3" fillId="3" borderId="30" xfId="2" applyNumberFormat="1" applyFont="1" applyFill="1" applyBorder="1" applyAlignment="1" applyProtection="1">
      <alignment horizontal="center" vertical="center"/>
      <protection locked="0"/>
    </xf>
    <xf numFmtId="164" fontId="6" fillId="2" borderId="26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165" fontId="3" fillId="2" borderId="32" xfId="2" applyNumberFormat="1" applyFont="1" applyFill="1" applyBorder="1" applyAlignment="1" applyProtection="1">
      <alignment horizontal="center" vertical="center"/>
    </xf>
    <xf numFmtId="165" fontId="3" fillId="2" borderId="33" xfId="2" applyNumberFormat="1" applyFont="1" applyFill="1" applyBorder="1" applyAlignment="1" applyProtection="1">
      <alignment horizontal="center" vertical="center"/>
    </xf>
    <xf numFmtId="165" fontId="3" fillId="2" borderId="34" xfId="2" applyNumberFormat="1" applyFont="1" applyFill="1" applyBorder="1" applyAlignment="1" applyProtection="1">
      <alignment horizontal="center" vertical="center"/>
    </xf>
    <xf numFmtId="164" fontId="3" fillId="3" borderId="32" xfId="2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11" fillId="2" borderId="22" xfId="0" applyFont="1" applyFill="1" applyBorder="1" applyAlignment="1" applyProtection="1">
      <alignment horizontal="left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6" fillId="3" borderId="25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0" fontId="16" fillId="3" borderId="23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24" xfId="0" applyFont="1" applyFill="1" applyBorder="1" applyAlignment="1" applyProtection="1">
      <alignment horizontal="center" vertical="center"/>
    </xf>
    <xf numFmtId="0" fontId="16" fillId="8" borderId="20" xfId="0" applyFont="1" applyFill="1" applyBorder="1" applyAlignment="1" applyProtection="1">
      <alignment horizontal="center" wrapText="1"/>
    </xf>
    <xf numFmtId="0" fontId="16" fillId="8" borderId="25" xfId="0" applyFont="1" applyFill="1" applyBorder="1" applyAlignment="1" applyProtection="1">
      <alignment horizontal="center" wrapText="1"/>
    </xf>
    <xf numFmtId="0" fontId="16" fillId="8" borderId="21" xfId="0" applyFont="1" applyFill="1" applyBorder="1" applyAlignment="1" applyProtection="1">
      <alignment horizontal="center" wrapText="1"/>
    </xf>
    <xf numFmtId="0" fontId="16" fillId="8" borderId="23" xfId="0" applyFont="1" applyFill="1" applyBorder="1" applyAlignment="1" applyProtection="1">
      <alignment horizontal="center" wrapText="1"/>
    </xf>
    <xf numFmtId="0" fontId="16" fillId="8" borderId="3" xfId="0" applyFont="1" applyFill="1" applyBorder="1" applyAlignment="1" applyProtection="1">
      <alignment horizontal="center" wrapText="1"/>
    </xf>
    <xf numFmtId="0" fontId="16" fillId="8" borderId="24" xfId="0" applyFont="1" applyFill="1" applyBorder="1" applyAlignment="1" applyProtection="1">
      <alignment horizontal="center" wrapText="1"/>
    </xf>
    <xf numFmtId="0" fontId="3" fillId="3" borderId="35" xfId="0" applyFont="1" applyFill="1" applyBorder="1" applyAlignment="1" applyProtection="1">
      <alignment horizontal="left" vertical="top"/>
      <protection locked="0"/>
    </xf>
    <xf numFmtId="0" fontId="3" fillId="3" borderId="38" xfId="0" applyFont="1" applyFill="1" applyBorder="1" applyAlignment="1" applyProtection="1">
      <alignment horizontal="left" vertical="top"/>
      <protection locked="0"/>
    </xf>
    <xf numFmtId="0" fontId="3" fillId="8" borderId="39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3" fillId="8" borderId="40" xfId="0" applyFont="1" applyFill="1" applyBorder="1" applyAlignment="1" applyProtection="1">
      <alignment horizontal="center" vertical="center"/>
      <protection locked="0"/>
    </xf>
    <xf numFmtId="0" fontId="3" fillId="8" borderId="23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3" fillId="8" borderId="24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left" vertical="center" wrapText="1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8" borderId="20" xfId="0" applyFont="1" applyFill="1" applyBorder="1" applyAlignment="1" applyProtection="1">
      <alignment horizontal="center" vertical="center"/>
      <protection locked="0"/>
    </xf>
    <xf numFmtId="0" fontId="3" fillId="8" borderId="25" xfId="0" applyFont="1" applyFill="1" applyBorder="1" applyAlignment="1" applyProtection="1">
      <alignment horizontal="center" vertical="center"/>
      <protection locked="0"/>
    </xf>
    <xf numFmtId="0" fontId="3" fillId="8" borderId="21" xfId="0" applyFont="1" applyFill="1" applyBorder="1" applyAlignment="1" applyProtection="1">
      <alignment horizontal="center" vertical="center"/>
      <protection locked="0"/>
    </xf>
    <xf numFmtId="0" fontId="3" fillId="8" borderId="41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3" fillId="8" borderId="4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8" borderId="30" xfId="0" applyFont="1" applyFill="1" applyBorder="1" applyAlignment="1" applyProtection="1">
      <alignment horizontal="center" vertical="center"/>
      <protection locked="0"/>
    </xf>
    <xf numFmtId="0" fontId="3" fillId="8" borderId="16" xfId="0" applyFont="1" applyFill="1" applyBorder="1" applyAlignment="1" applyProtection="1">
      <alignment horizontal="center" vertical="center"/>
      <protection locked="0"/>
    </xf>
    <xf numFmtId="0" fontId="3" fillId="8" borderId="3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>
      <alignment horizontal="center" vertical="top"/>
    </xf>
    <xf numFmtId="0" fontId="6" fillId="2" borderId="26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0" xfId="0" applyFont="1" applyFill="1" applyAlignment="1" applyProtection="1">
      <alignment horizontal="center" vertical="center" wrapText="1"/>
    </xf>
    <xf numFmtId="3" fontId="10" fillId="4" borderId="0" xfId="0" applyNumberFormat="1" applyFont="1" applyFill="1" applyBorder="1" applyAlignment="1" applyProtection="1">
      <alignment horizontal="right" vertical="center"/>
    </xf>
    <xf numFmtId="0" fontId="10" fillId="4" borderId="0" xfId="0" applyFont="1" applyFill="1" applyBorder="1" applyAlignment="1" applyProtection="1">
      <alignment horizontal="left" vertical="center"/>
    </xf>
  </cellXfs>
  <cellStyles count="3">
    <cellStyle name="Lien hypertexte" xfId="1" builtinId="8"/>
    <cellStyle name="Milliers" xfId="2" builtinId="3"/>
    <cellStyle name="Normal" xfId="0" builtinId="0"/>
  </cellStyles>
  <dxfs count="4">
    <dxf>
      <fill>
        <patternFill>
          <bgColor rgb="FFD8E4BC"/>
        </patternFill>
      </fill>
    </dxf>
    <dxf>
      <fill>
        <patternFill>
          <bgColor rgb="FFE6B8B7"/>
        </patternFill>
      </fill>
    </dxf>
    <dxf>
      <fill>
        <patternFill>
          <bgColor rgb="FFDAE4BC"/>
        </patternFill>
      </fill>
    </dxf>
    <dxf>
      <fill>
        <patternFill>
          <bgColor rgb="FFE6B8B7"/>
        </patternFill>
      </fill>
    </dxf>
  </dxfs>
  <tableStyles count="0" defaultTableStyle="TableStyleMedium9" defaultPivotStyle="PivotStyleLight16"/>
  <colors>
    <mruColors>
      <color rgb="FFFFFFCC"/>
      <color rgb="FFDAE4BC"/>
      <color rgb="FFD8E4BC"/>
      <color rgb="FFE6B8B7"/>
      <color rgb="FFFF9B9B"/>
      <color rgb="FFFFA3A3"/>
      <color rgb="FFFFFF99"/>
      <color rgb="FF93D9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data!$C$17" lockText="1" noThreeD="1"/>
</file>

<file path=xl/ctrlProps/ctrlProp15.xml><?xml version="1.0" encoding="utf-8"?>
<formControlPr xmlns="http://schemas.microsoft.com/office/spreadsheetml/2009/9/main" objectType="CheckBox" fmlaLink="data!$C$18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data!$C$19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data!$C$20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</xdr:colOff>
      <xdr:row>18</xdr:row>
      <xdr:rowOff>30480</xdr:rowOff>
    </xdr:from>
    <xdr:to>
      <xdr:col>7</xdr:col>
      <xdr:colOff>369535</xdr:colOff>
      <xdr:row>30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" y="3354705"/>
          <a:ext cx="2878420" cy="1941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103997</xdr:colOff>
      <xdr:row>1</xdr:row>
      <xdr:rowOff>44292</xdr:rowOff>
    </xdr:from>
    <xdr:ext cx="186054" cy="58937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97" y="206217"/>
          <a:ext cx="186054" cy="58937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13</xdr:row>
          <xdr:rowOff>0</xdr:rowOff>
        </xdr:from>
        <xdr:to>
          <xdr:col>3</xdr:col>
          <xdr:colOff>180975</xdr:colOff>
          <xdr:row>14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13</xdr:row>
          <xdr:rowOff>0</xdr:rowOff>
        </xdr:from>
        <xdr:to>
          <xdr:col>12</xdr:col>
          <xdr:colOff>180975</xdr:colOff>
          <xdr:row>14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13</xdr:row>
          <xdr:rowOff>0</xdr:rowOff>
        </xdr:from>
        <xdr:to>
          <xdr:col>26</xdr:col>
          <xdr:colOff>180975</xdr:colOff>
          <xdr:row>14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9525</xdr:rowOff>
        </xdr:from>
        <xdr:to>
          <xdr:col>2</xdr:col>
          <xdr:colOff>57150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0</xdr:rowOff>
        </xdr:from>
        <xdr:to>
          <xdr:col>2</xdr:col>
          <xdr:colOff>57150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23</xdr:row>
          <xdr:rowOff>0</xdr:rowOff>
        </xdr:from>
        <xdr:to>
          <xdr:col>2</xdr:col>
          <xdr:colOff>57150</xdr:colOff>
          <xdr:row>24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24</xdr:row>
          <xdr:rowOff>0</xdr:rowOff>
        </xdr:from>
        <xdr:to>
          <xdr:col>2</xdr:col>
          <xdr:colOff>57150</xdr:colOff>
          <xdr:row>25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27</xdr:row>
          <xdr:rowOff>104775</xdr:rowOff>
        </xdr:from>
        <xdr:to>
          <xdr:col>2</xdr:col>
          <xdr:colOff>57150</xdr:colOff>
          <xdr:row>28</xdr:row>
          <xdr:rowOff>104775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31</xdr:row>
          <xdr:rowOff>0</xdr:rowOff>
        </xdr:from>
        <xdr:to>
          <xdr:col>2</xdr:col>
          <xdr:colOff>57150</xdr:colOff>
          <xdr:row>32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32</xdr:row>
          <xdr:rowOff>0</xdr:rowOff>
        </xdr:from>
        <xdr:to>
          <xdr:col>2</xdr:col>
          <xdr:colOff>57150</xdr:colOff>
          <xdr:row>33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20</xdr:row>
          <xdr:rowOff>200025</xdr:rowOff>
        </xdr:from>
        <xdr:to>
          <xdr:col>29</xdr:col>
          <xdr:colOff>85725</xdr:colOff>
          <xdr:row>22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27</xdr:row>
          <xdr:rowOff>0</xdr:rowOff>
        </xdr:from>
        <xdr:to>
          <xdr:col>29</xdr:col>
          <xdr:colOff>85725</xdr:colOff>
          <xdr:row>28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31</xdr:row>
          <xdr:rowOff>0</xdr:rowOff>
        </xdr:from>
        <xdr:to>
          <xdr:col>29</xdr:col>
          <xdr:colOff>85725</xdr:colOff>
          <xdr:row>32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44</xdr:row>
          <xdr:rowOff>76200</xdr:rowOff>
        </xdr:from>
        <xdr:to>
          <xdr:col>2</xdr:col>
          <xdr:colOff>57150</xdr:colOff>
          <xdr:row>45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66675</xdr:rowOff>
        </xdr:from>
        <xdr:to>
          <xdr:col>2</xdr:col>
          <xdr:colOff>57150</xdr:colOff>
          <xdr:row>48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51</xdr:row>
          <xdr:rowOff>0</xdr:rowOff>
        </xdr:from>
        <xdr:to>
          <xdr:col>2</xdr:col>
          <xdr:colOff>57150</xdr:colOff>
          <xdr:row>52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52</xdr:row>
          <xdr:rowOff>0</xdr:rowOff>
        </xdr:from>
        <xdr:to>
          <xdr:col>2</xdr:col>
          <xdr:colOff>57150</xdr:colOff>
          <xdr:row>53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54</xdr:row>
          <xdr:rowOff>57150</xdr:rowOff>
        </xdr:from>
        <xdr:to>
          <xdr:col>2</xdr:col>
          <xdr:colOff>57150</xdr:colOff>
          <xdr:row>56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71</xdr:row>
          <xdr:rowOff>0</xdr:rowOff>
        </xdr:from>
        <xdr:to>
          <xdr:col>2</xdr:col>
          <xdr:colOff>57150</xdr:colOff>
          <xdr:row>71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74</xdr:row>
          <xdr:rowOff>9525</xdr:rowOff>
        </xdr:from>
        <xdr:to>
          <xdr:col>2</xdr:col>
          <xdr:colOff>57150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21</xdr:row>
          <xdr:rowOff>0</xdr:rowOff>
        </xdr:from>
        <xdr:to>
          <xdr:col>2</xdr:col>
          <xdr:colOff>57150</xdr:colOff>
          <xdr:row>22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0</xdr:rowOff>
        </xdr:from>
        <xdr:to>
          <xdr:col>2</xdr:col>
          <xdr:colOff>57150</xdr:colOff>
          <xdr:row>86</xdr:row>
          <xdr:rowOff>200025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89</xdr:row>
          <xdr:rowOff>9525</xdr:rowOff>
        </xdr:from>
        <xdr:to>
          <xdr:col>2</xdr:col>
          <xdr:colOff>57150</xdr:colOff>
          <xdr:row>90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d.ch/themes/environnement/energie/formulaires-energie-pour-demandes-dautorisation-autres-formulaires-dannonce-faq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7D9A-1433-46E1-898E-2B35FA728A28}">
  <sheetPr codeName="Feuil4">
    <pageSetUpPr fitToPage="1"/>
  </sheetPr>
  <dimension ref="A1:J32"/>
  <sheetViews>
    <sheetView tabSelected="1" zoomScaleNormal="100" workbookViewId="0">
      <selection activeCell="D15" sqref="D15:H15"/>
    </sheetView>
  </sheetViews>
  <sheetFormatPr baseColWidth="10" defaultColWidth="0" defaultRowHeight="12" zeroHeight="1" x14ac:dyDescent="0.2"/>
  <cols>
    <col min="1" max="1" width="3.33203125" style="2" customWidth="1"/>
    <col min="2" max="2" width="6.5" style="2" customWidth="1"/>
    <col min="3" max="3" width="5.6640625" style="2" customWidth="1"/>
    <col min="4" max="4" width="2.1640625" style="2" customWidth="1"/>
    <col min="5" max="7" width="12" style="2" customWidth="1"/>
    <col min="8" max="8" width="6.5" style="2" customWidth="1"/>
    <col min="9" max="9" width="13.33203125" style="2" customWidth="1"/>
    <col min="10" max="10" width="4.5" style="2" customWidth="1"/>
    <col min="11" max="16384" width="12" style="2" hidden="1"/>
  </cols>
  <sheetData>
    <row r="1" spans="2:10" ht="12" customHeight="1" x14ac:dyDescent="0.2">
      <c r="H1" s="83" t="s">
        <v>115</v>
      </c>
      <c r="I1" s="83"/>
      <c r="J1" s="83"/>
    </row>
    <row r="2" spans="2:10" ht="16.5" x14ac:dyDescent="0.2">
      <c r="B2" s="7" t="s">
        <v>22</v>
      </c>
    </row>
    <row r="3" spans="2:10" x14ac:dyDescent="0.2"/>
    <row r="4" spans="2:10" x14ac:dyDescent="0.2">
      <c r="C4" s="3"/>
      <c r="E4" s="2" t="s">
        <v>24</v>
      </c>
    </row>
    <row r="5" spans="2:10" ht="6" customHeight="1" x14ac:dyDescent="0.2"/>
    <row r="6" spans="2:10" x14ac:dyDescent="0.2">
      <c r="C6" s="6"/>
      <c r="E6" s="2" t="s">
        <v>21</v>
      </c>
    </row>
    <row r="7" spans="2:10" ht="6" customHeight="1" x14ac:dyDescent="0.2"/>
    <row r="8" spans="2:10" x14ac:dyDescent="0.2">
      <c r="C8" s="4"/>
      <c r="E8" s="2" t="s">
        <v>17</v>
      </c>
    </row>
    <row r="9" spans="2:10" ht="6" customHeight="1" x14ac:dyDescent="0.2"/>
    <row r="10" spans="2:10" x14ac:dyDescent="0.2">
      <c r="C10" s="5"/>
      <c r="E10" s="2" t="s">
        <v>99</v>
      </c>
    </row>
    <row r="11" spans="2:10" x14ac:dyDescent="0.2"/>
    <row r="12" spans="2:10" ht="16.5" x14ac:dyDescent="0.2">
      <c r="B12" s="7" t="s">
        <v>23</v>
      </c>
    </row>
    <row r="13" spans="2:10" x14ac:dyDescent="0.2"/>
    <row r="14" spans="2:10" x14ac:dyDescent="0.2">
      <c r="C14" s="2" t="s">
        <v>25</v>
      </c>
    </row>
    <row r="15" spans="2:10" x14ac:dyDescent="0.2">
      <c r="D15" s="81" t="s">
        <v>26</v>
      </c>
      <c r="E15" s="81"/>
      <c r="F15" s="81"/>
      <c r="G15" s="81"/>
      <c r="H15" s="81"/>
      <c r="I15" s="72"/>
    </row>
    <row r="16" spans="2:10" x14ac:dyDescent="0.2"/>
    <row r="17" spans="3:9" x14ac:dyDescent="0.2">
      <c r="C17" s="82" t="s">
        <v>109</v>
      </c>
      <c r="D17" s="82"/>
      <c r="E17" s="82"/>
      <c r="F17" s="82"/>
      <c r="G17" s="82"/>
      <c r="H17" s="82"/>
      <c r="I17" s="71"/>
    </row>
    <row r="18" spans="3:9" x14ac:dyDescent="0.2">
      <c r="C18" s="82"/>
      <c r="D18" s="82"/>
      <c r="E18" s="82"/>
      <c r="F18" s="82"/>
      <c r="G18" s="82"/>
      <c r="H18" s="82"/>
      <c r="I18" s="71"/>
    </row>
    <row r="19" spans="3:9" x14ac:dyDescent="0.2"/>
    <row r="20" spans="3:9" x14ac:dyDescent="0.2"/>
    <row r="21" spans="3:9" x14ac:dyDescent="0.2"/>
    <row r="22" spans="3:9" x14ac:dyDescent="0.2"/>
    <row r="23" spans="3:9" x14ac:dyDescent="0.2"/>
    <row r="24" spans="3:9" x14ac:dyDescent="0.2"/>
    <row r="25" spans="3:9" x14ac:dyDescent="0.2"/>
    <row r="26" spans="3:9" x14ac:dyDescent="0.2"/>
    <row r="27" spans="3:9" x14ac:dyDescent="0.2"/>
    <row r="28" spans="3:9" x14ac:dyDescent="0.2"/>
    <row r="29" spans="3:9" x14ac:dyDescent="0.2"/>
    <row r="30" spans="3:9" x14ac:dyDescent="0.2"/>
    <row r="31" spans="3:9" x14ac:dyDescent="0.2"/>
    <row r="32" spans="3:9" x14ac:dyDescent="0.2"/>
  </sheetData>
  <sheetProtection algorithmName="SHA-512" hashValue="XsDbwf5qeEldquvTEM7S6XtHd/9MbwcWKBG/Lp4xXnPf40ekOaaes1ekzufEhKxeemfLfqIIO/Jav58PdPjTzQ==" saltValue="kzB0OBz0IbjQhch4h3mu/A==" spinCount="100000" sheet="1" objects="1" scenarios="1" selectLockedCells="1"/>
  <mergeCells count="3">
    <mergeCell ref="D15:H15"/>
    <mergeCell ref="C17:H18"/>
    <mergeCell ref="H1:J1"/>
  </mergeCells>
  <hyperlinks>
    <hyperlink ref="D15" display="https://www.vd.ch/themes/environnement/energie/formulaires-energie-pour-demandes-dautorisation-autres-formulaires-dannonce-faq" xr:uid="{7D5508F1-3BC7-4245-B343-CBDB5C42FD45}"/>
    <hyperlink ref="D15:H15" r:id="rId1" display="Formulaires énergétiques du canton de Vaud" xr:uid="{017FC342-D8D1-49BC-B8E7-CC26FC02FEAB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W147"/>
  <sheetViews>
    <sheetView zoomScale="115" zoomScaleNormal="115" workbookViewId="0">
      <selection activeCell="F7" sqref="F7:Z7"/>
    </sheetView>
  </sheetViews>
  <sheetFormatPr baseColWidth="10" defaultColWidth="0" defaultRowHeight="16.5" customHeight="1" zeroHeight="1" x14ac:dyDescent="0.2"/>
  <cols>
    <col min="1" max="38" width="3.33203125" style="22" customWidth="1"/>
    <col min="39" max="40" width="3.33203125" style="22" hidden="1" customWidth="1"/>
    <col min="41" max="49" width="0" style="22" hidden="1" customWidth="1"/>
    <col min="50" max="16384" width="3.33203125" style="22" hidden="1"/>
  </cols>
  <sheetData>
    <row r="1" spans="1:38" ht="16.149999999999999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spans="1:38" ht="16.5" customHeight="1" x14ac:dyDescent="0.2">
      <c r="A2" s="79"/>
      <c r="B2" s="131"/>
      <c r="C2" s="131"/>
      <c r="D2" s="135" t="s">
        <v>0</v>
      </c>
      <c r="E2" s="135"/>
      <c r="F2" s="135"/>
      <c r="G2" s="135"/>
      <c r="H2" s="135"/>
      <c r="I2" s="135"/>
      <c r="J2" s="135"/>
      <c r="K2" s="135"/>
      <c r="L2" s="135"/>
      <c r="M2" s="135"/>
      <c r="N2" s="128" t="s">
        <v>27</v>
      </c>
      <c r="O2" s="128"/>
      <c r="P2" s="128"/>
      <c r="Q2" s="128"/>
      <c r="R2" s="128"/>
      <c r="S2" s="128"/>
      <c r="T2" s="128"/>
      <c r="U2" s="128"/>
      <c r="V2" s="129" t="s">
        <v>28</v>
      </c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79"/>
    </row>
    <row r="3" spans="1:38" ht="16.5" customHeight="1" x14ac:dyDescent="0.2">
      <c r="A3" s="79"/>
      <c r="B3" s="131"/>
      <c r="C3" s="131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28"/>
      <c r="O3" s="128"/>
      <c r="P3" s="128"/>
      <c r="Q3" s="128"/>
      <c r="R3" s="128"/>
      <c r="S3" s="128"/>
      <c r="T3" s="128"/>
      <c r="U3" s="128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79"/>
    </row>
    <row r="4" spans="1:38" ht="16.5" customHeight="1" x14ac:dyDescent="0.2">
      <c r="A4" s="79"/>
      <c r="B4" s="131"/>
      <c r="C4" s="131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28"/>
      <c r="O4" s="128"/>
      <c r="P4" s="128"/>
      <c r="Q4" s="128"/>
      <c r="R4" s="128"/>
      <c r="S4" s="128"/>
      <c r="T4" s="128"/>
      <c r="U4" s="128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79"/>
    </row>
    <row r="5" spans="1:38" ht="16.5" customHeight="1" x14ac:dyDescent="0.2">
      <c r="A5" s="79"/>
      <c r="B5" s="131"/>
      <c r="C5" s="131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28"/>
      <c r="O5" s="128"/>
      <c r="P5" s="128"/>
      <c r="Q5" s="128"/>
      <c r="R5" s="128"/>
      <c r="S5" s="128"/>
      <c r="T5" s="128"/>
      <c r="U5" s="128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79"/>
    </row>
    <row r="6" spans="1:38" ht="9.75" customHeight="1" x14ac:dyDescent="0.2">
      <c r="A6" s="79"/>
      <c r="B6" s="80"/>
      <c r="C6" s="80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55"/>
      <c r="P6" s="55"/>
      <c r="Q6" s="55"/>
      <c r="R6" s="55"/>
      <c r="S6" s="55"/>
      <c r="T6" s="55"/>
      <c r="U6" s="55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79"/>
    </row>
    <row r="7" spans="1:38" ht="16.149999999999999" customHeight="1" x14ac:dyDescent="0.2">
      <c r="A7" s="79"/>
      <c r="B7" s="130" t="s">
        <v>1</v>
      </c>
      <c r="C7" s="130"/>
      <c r="D7" s="130"/>
      <c r="E7" s="130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4"/>
      <c r="AA7" s="79"/>
      <c r="AB7" s="131" t="s">
        <v>3</v>
      </c>
      <c r="AC7" s="131"/>
      <c r="AD7" s="131"/>
      <c r="AE7" s="131"/>
      <c r="AF7" s="132"/>
      <c r="AG7" s="133"/>
      <c r="AH7" s="133"/>
      <c r="AI7" s="133"/>
      <c r="AJ7" s="133"/>
      <c r="AK7" s="134"/>
      <c r="AL7" s="79"/>
    </row>
    <row r="8" spans="1:38" ht="4.5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</row>
    <row r="9" spans="1:38" ht="16.5" customHeight="1" x14ac:dyDescent="0.2">
      <c r="A9" s="79"/>
      <c r="B9" s="130" t="s">
        <v>2</v>
      </c>
      <c r="C9" s="130"/>
      <c r="D9" s="130"/>
      <c r="E9" s="79"/>
      <c r="F9" s="132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4"/>
      <c r="AL9" s="79"/>
    </row>
    <row r="10" spans="1:38" ht="9.75" customHeight="1" thickBot="1" x14ac:dyDescent="0.25">
      <c r="A10" s="7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79"/>
    </row>
    <row r="11" spans="1:38" ht="4.5" customHeight="1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</row>
    <row r="12" spans="1:38" ht="16.5" customHeight="1" x14ac:dyDescent="0.2">
      <c r="A12" s="79"/>
      <c r="B12" s="117" t="s">
        <v>4</v>
      </c>
      <c r="C12" s="117"/>
      <c r="D12" s="117"/>
      <c r="E12" s="117"/>
      <c r="F12" s="117"/>
      <c r="G12" s="117"/>
      <c r="H12" s="117"/>
      <c r="I12" s="117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</row>
    <row r="13" spans="1:38" ht="9.6" customHeight="1" x14ac:dyDescent="0.2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</row>
    <row r="14" spans="1:38" ht="16.5" customHeight="1" x14ac:dyDescent="0.2">
      <c r="A14" s="79"/>
      <c r="B14" s="79"/>
      <c r="C14" s="79"/>
      <c r="D14" s="79"/>
      <c r="E14" s="79" t="s">
        <v>31</v>
      </c>
      <c r="F14" s="79"/>
      <c r="G14" s="79"/>
      <c r="H14" s="79"/>
      <c r="I14" s="79"/>
      <c r="J14" s="79"/>
      <c r="K14" s="79"/>
      <c r="L14" s="79"/>
      <c r="M14" s="79"/>
      <c r="N14" s="79" t="s">
        <v>29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 t="s">
        <v>30</v>
      </c>
      <c r="AC14" s="79"/>
      <c r="AD14" s="79"/>
      <c r="AE14" s="79"/>
      <c r="AF14" s="79"/>
      <c r="AG14" s="79"/>
      <c r="AH14" s="79"/>
      <c r="AI14" s="79"/>
      <c r="AJ14" s="79"/>
      <c r="AK14" s="78"/>
      <c r="AL14" s="78"/>
    </row>
    <row r="15" spans="1:38" ht="27" customHeight="1" x14ac:dyDescent="0.2">
      <c r="A15" s="79"/>
      <c r="B15" s="79"/>
      <c r="C15" s="57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118" t="s">
        <v>104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58"/>
      <c r="AA15" s="58"/>
      <c r="AB15" s="118" t="s">
        <v>32</v>
      </c>
      <c r="AC15" s="118"/>
      <c r="AD15" s="118"/>
      <c r="AE15" s="118"/>
      <c r="AF15" s="118"/>
      <c r="AG15" s="118"/>
      <c r="AH15" s="118"/>
      <c r="AI15" s="118"/>
      <c r="AJ15" s="118"/>
      <c r="AK15" s="79"/>
      <c r="AL15" s="79"/>
    </row>
    <row r="16" spans="1:38" ht="9.75" customHeight="1" thickBot="1" x14ac:dyDescent="0.25">
      <c r="A16" s="7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79"/>
    </row>
    <row r="17" spans="1:38" ht="4.5" customHeight="1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1:38" ht="16.149999999999999" customHeight="1" x14ac:dyDescent="0.2">
      <c r="A18" s="79"/>
      <c r="B18" s="107" t="s">
        <v>33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25"/>
      <c r="P18" s="25"/>
      <c r="Q18" s="25"/>
      <c r="R18" s="25"/>
      <c r="S18" s="97" t="s">
        <v>41</v>
      </c>
      <c r="T18" s="98"/>
      <c r="U18" s="98"/>
      <c r="V18" s="98"/>
      <c r="W18" s="98"/>
      <c r="X18" s="98"/>
      <c r="Y18" s="98"/>
      <c r="Z18" s="98"/>
      <c r="AA18" s="98"/>
      <c r="AB18" s="99"/>
      <c r="AC18" s="97" t="s">
        <v>42</v>
      </c>
      <c r="AD18" s="98"/>
      <c r="AE18" s="98"/>
      <c r="AF18" s="98"/>
      <c r="AG18" s="98"/>
      <c r="AH18" s="98"/>
      <c r="AI18" s="98"/>
      <c r="AJ18" s="98"/>
      <c r="AK18" s="99"/>
      <c r="AL18" s="79"/>
    </row>
    <row r="19" spans="1:38" ht="9.75" customHeight="1" x14ac:dyDescent="0.2">
      <c r="A19" s="7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00"/>
      <c r="T19" s="101"/>
      <c r="U19" s="101"/>
      <c r="V19" s="101"/>
      <c r="W19" s="101"/>
      <c r="X19" s="101"/>
      <c r="Y19" s="101"/>
      <c r="Z19" s="101"/>
      <c r="AA19" s="101"/>
      <c r="AB19" s="102"/>
      <c r="AC19" s="100"/>
      <c r="AD19" s="101"/>
      <c r="AE19" s="101"/>
      <c r="AF19" s="101"/>
      <c r="AG19" s="101"/>
      <c r="AH19" s="101"/>
      <c r="AI19" s="101"/>
      <c r="AJ19" s="101"/>
      <c r="AK19" s="102"/>
      <c r="AL19" s="79"/>
    </row>
    <row r="20" spans="1:38" ht="3" customHeight="1" x14ac:dyDescent="0.2">
      <c r="A20" s="79"/>
      <c r="B20" s="3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2"/>
      <c r="T20" s="35"/>
      <c r="U20" s="35"/>
      <c r="V20" s="35"/>
      <c r="W20" s="35"/>
      <c r="X20" s="35"/>
      <c r="Y20" s="35"/>
      <c r="Z20" s="35"/>
      <c r="AA20" s="35"/>
      <c r="AB20" s="59"/>
      <c r="AC20" s="60"/>
      <c r="AD20" s="61"/>
      <c r="AE20" s="61"/>
      <c r="AF20" s="61"/>
      <c r="AG20" s="61"/>
      <c r="AH20" s="61"/>
      <c r="AI20" s="61"/>
      <c r="AJ20" s="61"/>
      <c r="AK20" s="36"/>
      <c r="AL20" s="79"/>
    </row>
    <row r="21" spans="1:38" ht="16.5" customHeight="1" x14ac:dyDescent="0.2">
      <c r="A21" s="79"/>
      <c r="B21" s="37"/>
      <c r="C21" s="116" t="s">
        <v>43</v>
      </c>
      <c r="D21" s="116"/>
      <c r="E21" s="116"/>
      <c r="F21" s="116"/>
      <c r="G21" s="116"/>
      <c r="H21" s="116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37"/>
      <c r="T21" s="27"/>
      <c r="U21" s="27"/>
      <c r="V21" s="27"/>
      <c r="W21" s="27"/>
      <c r="X21" s="27"/>
      <c r="Y21" s="27"/>
      <c r="Z21" s="27"/>
      <c r="AA21" s="27"/>
      <c r="AB21" s="38"/>
      <c r="AC21" s="62"/>
      <c r="AD21" s="27"/>
      <c r="AE21" s="27"/>
      <c r="AF21" s="27"/>
      <c r="AG21" s="27"/>
      <c r="AH21" s="27"/>
      <c r="AI21" s="27"/>
      <c r="AJ21" s="27"/>
      <c r="AK21" s="45"/>
      <c r="AL21" s="79"/>
    </row>
    <row r="22" spans="1:38" ht="16.5" customHeight="1" x14ac:dyDescent="0.2">
      <c r="A22" s="79"/>
      <c r="B22" s="37"/>
      <c r="C22" s="116" t="s">
        <v>44</v>
      </c>
      <c r="D22" s="116"/>
      <c r="E22" s="116"/>
      <c r="F22" s="116"/>
      <c r="G22" s="116"/>
      <c r="H22" s="116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119" t="s">
        <v>36</v>
      </c>
      <c r="T22" s="93"/>
      <c r="U22" s="93"/>
      <c r="V22" s="93"/>
      <c r="W22" s="93"/>
      <c r="X22" s="93"/>
      <c r="Y22" s="93"/>
      <c r="Z22" s="93"/>
      <c r="AA22" s="93"/>
      <c r="AB22" s="94"/>
      <c r="AC22" s="120" t="s">
        <v>39</v>
      </c>
      <c r="AD22" s="121"/>
      <c r="AE22" s="121"/>
      <c r="AF22" s="121"/>
      <c r="AG22" s="121"/>
      <c r="AH22" s="121"/>
      <c r="AI22" s="121"/>
      <c r="AJ22" s="121"/>
      <c r="AK22" s="122"/>
      <c r="AL22" s="79"/>
    </row>
    <row r="23" spans="1:38" ht="16.5" customHeight="1" x14ac:dyDescent="0.2">
      <c r="A23" s="79"/>
      <c r="B23" s="37"/>
      <c r="C23" s="116" t="s">
        <v>45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27"/>
      <c r="S23" s="62"/>
      <c r="T23" s="123"/>
      <c r="U23" s="124"/>
      <c r="V23" s="93" t="s">
        <v>34</v>
      </c>
      <c r="W23" s="93"/>
      <c r="X23" s="93"/>
      <c r="Y23" s="123"/>
      <c r="Z23" s="124"/>
      <c r="AA23" s="93" t="s">
        <v>35</v>
      </c>
      <c r="AB23" s="94"/>
      <c r="AC23" s="125" t="s">
        <v>40</v>
      </c>
      <c r="AD23" s="126"/>
      <c r="AE23" s="126"/>
      <c r="AF23" s="126"/>
      <c r="AG23" s="126"/>
      <c r="AH23" s="126"/>
      <c r="AI23" s="126"/>
      <c r="AJ23" s="126"/>
      <c r="AK23" s="127"/>
      <c r="AL23" s="79"/>
    </row>
    <row r="24" spans="1:38" ht="16.5" customHeight="1" x14ac:dyDescent="0.2">
      <c r="A24" s="79"/>
      <c r="B24" s="37"/>
      <c r="C24" s="116" t="s">
        <v>50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27"/>
      <c r="S24" s="62"/>
      <c r="T24" s="27"/>
      <c r="U24" s="27"/>
      <c r="V24" s="27"/>
      <c r="W24" s="27"/>
      <c r="X24" s="27"/>
      <c r="Y24" s="27"/>
      <c r="Z24" s="27"/>
      <c r="AA24" s="27"/>
      <c r="AB24" s="38"/>
      <c r="AC24" s="62"/>
      <c r="AD24" s="27"/>
      <c r="AE24" s="27"/>
      <c r="AF24" s="27"/>
      <c r="AG24" s="27"/>
      <c r="AH24" s="27"/>
      <c r="AI24" s="27"/>
      <c r="AJ24" s="27"/>
      <c r="AK24" s="45"/>
      <c r="AL24" s="79"/>
    </row>
    <row r="25" spans="1:38" ht="16.5" customHeight="1" x14ac:dyDescent="0.2">
      <c r="A25" s="79"/>
      <c r="B25" s="37"/>
      <c r="C25" s="116" t="s">
        <v>46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37"/>
      <c r="T25" s="27"/>
      <c r="U25" s="27"/>
      <c r="V25" s="27"/>
      <c r="W25" s="27"/>
      <c r="X25" s="27"/>
      <c r="Y25" s="27"/>
      <c r="Z25" s="27"/>
      <c r="AA25" s="27"/>
      <c r="AB25" s="38"/>
      <c r="AC25" s="62"/>
      <c r="AD25" s="27"/>
      <c r="AE25" s="27"/>
      <c r="AF25" s="27"/>
      <c r="AG25" s="27"/>
      <c r="AH25" s="27"/>
      <c r="AI25" s="27"/>
      <c r="AJ25" s="27"/>
      <c r="AK25" s="45"/>
      <c r="AL25" s="79"/>
    </row>
    <row r="26" spans="1:38" ht="3" customHeight="1" x14ac:dyDescent="0.2">
      <c r="A26" s="79"/>
      <c r="B26" s="3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37"/>
      <c r="T26" s="63"/>
      <c r="U26" s="63"/>
      <c r="V26" s="63"/>
      <c r="W26" s="63"/>
      <c r="X26" s="63"/>
      <c r="Y26" s="63"/>
      <c r="Z26" s="63"/>
      <c r="AA26" s="63"/>
      <c r="AB26" s="64"/>
      <c r="AC26" s="73"/>
      <c r="AD26" s="74"/>
      <c r="AE26" s="74"/>
      <c r="AF26" s="74"/>
      <c r="AG26" s="74"/>
      <c r="AH26" s="74"/>
      <c r="AI26" s="74"/>
      <c r="AJ26" s="74"/>
      <c r="AK26" s="45"/>
      <c r="AL26" s="79"/>
    </row>
    <row r="27" spans="1:38" ht="3" customHeight="1" x14ac:dyDescent="0.2">
      <c r="A27" s="79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2"/>
      <c r="T27" s="35"/>
      <c r="U27" s="35"/>
      <c r="V27" s="35"/>
      <c r="W27" s="35"/>
      <c r="X27" s="35"/>
      <c r="Y27" s="35"/>
      <c r="Z27" s="35"/>
      <c r="AA27" s="35"/>
      <c r="AB27" s="59"/>
      <c r="AC27" s="60"/>
      <c r="AD27" s="61"/>
      <c r="AE27" s="61"/>
      <c r="AF27" s="61"/>
      <c r="AG27" s="61"/>
      <c r="AH27" s="61"/>
      <c r="AI27" s="61"/>
      <c r="AJ27" s="61"/>
      <c r="AK27" s="36"/>
      <c r="AL27" s="79"/>
    </row>
    <row r="28" spans="1:38" ht="16.5" customHeight="1" x14ac:dyDescent="0.2">
      <c r="A28" s="79"/>
      <c r="B28" s="37"/>
      <c r="C28" s="116" t="s">
        <v>47</v>
      </c>
      <c r="D28" s="116"/>
      <c r="E28" s="116"/>
      <c r="F28" s="116"/>
      <c r="G28" s="116"/>
      <c r="H28" s="116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119" t="s">
        <v>37</v>
      </c>
      <c r="T28" s="93"/>
      <c r="U28" s="93"/>
      <c r="V28" s="93"/>
      <c r="W28" s="93"/>
      <c r="X28" s="93"/>
      <c r="Y28" s="93"/>
      <c r="Z28" s="93"/>
      <c r="AA28" s="93"/>
      <c r="AB28" s="94"/>
      <c r="AC28" s="120" t="s">
        <v>51</v>
      </c>
      <c r="AD28" s="121"/>
      <c r="AE28" s="121"/>
      <c r="AF28" s="121"/>
      <c r="AG28" s="121"/>
      <c r="AH28" s="121"/>
      <c r="AI28" s="121"/>
      <c r="AJ28" s="121"/>
      <c r="AK28" s="122"/>
      <c r="AL28" s="79"/>
    </row>
    <row r="29" spans="1:38" ht="16.5" customHeight="1" x14ac:dyDescent="0.2">
      <c r="A29" s="79"/>
      <c r="B29" s="37"/>
      <c r="C29" s="116"/>
      <c r="D29" s="116"/>
      <c r="E29" s="116"/>
      <c r="F29" s="116"/>
      <c r="G29" s="116"/>
      <c r="H29" s="116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37"/>
      <c r="T29" s="123"/>
      <c r="U29" s="124"/>
      <c r="V29" s="93" t="s">
        <v>34</v>
      </c>
      <c r="W29" s="93"/>
      <c r="X29" s="93"/>
      <c r="Y29" s="123"/>
      <c r="Z29" s="124"/>
      <c r="AA29" s="93" t="s">
        <v>35</v>
      </c>
      <c r="AB29" s="94"/>
      <c r="AC29" s="125" t="s">
        <v>40</v>
      </c>
      <c r="AD29" s="126"/>
      <c r="AE29" s="126"/>
      <c r="AF29" s="126"/>
      <c r="AG29" s="126"/>
      <c r="AH29" s="126"/>
      <c r="AI29" s="126"/>
      <c r="AJ29" s="126"/>
      <c r="AK29" s="127"/>
      <c r="AL29" s="79"/>
    </row>
    <row r="30" spans="1:38" ht="3" customHeight="1" x14ac:dyDescent="0.2">
      <c r="A30" s="79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39"/>
      <c r="T30" s="63"/>
      <c r="U30" s="63"/>
      <c r="V30" s="63"/>
      <c r="W30" s="63"/>
      <c r="X30" s="63"/>
      <c r="Y30" s="63"/>
      <c r="Z30" s="63"/>
      <c r="AA30" s="63"/>
      <c r="AB30" s="64"/>
      <c r="AC30" s="65"/>
      <c r="AD30" s="43"/>
      <c r="AE30" s="43"/>
      <c r="AF30" s="43"/>
      <c r="AG30" s="43"/>
      <c r="AH30" s="43"/>
      <c r="AI30" s="43"/>
      <c r="AJ30" s="43"/>
      <c r="AK30" s="48"/>
      <c r="AL30" s="79"/>
    </row>
    <row r="31" spans="1:38" ht="3" customHeight="1" x14ac:dyDescent="0.2">
      <c r="A31" s="79"/>
      <c r="B31" s="3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37"/>
      <c r="T31" s="35"/>
      <c r="U31" s="35"/>
      <c r="V31" s="35"/>
      <c r="W31" s="35"/>
      <c r="X31" s="35"/>
      <c r="Y31" s="35"/>
      <c r="Z31" s="35"/>
      <c r="AA31" s="35"/>
      <c r="AB31" s="59"/>
      <c r="AC31" s="73"/>
      <c r="AD31" s="74"/>
      <c r="AE31" s="74"/>
      <c r="AF31" s="74"/>
      <c r="AG31" s="74"/>
      <c r="AH31" s="74"/>
      <c r="AI31" s="74"/>
      <c r="AJ31" s="74"/>
      <c r="AK31" s="45"/>
      <c r="AL31" s="79"/>
    </row>
    <row r="32" spans="1:38" ht="16.5" customHeight="1" x14ac:dyDescent="0.2">
      <c r="A32" s="79"/>
      <c r="B32" s="37"/>
      <c r="C32" s="116" t="s">
        <v>48</v>
      </c>
      <c r="D32" s="116"/>
      <c r="E32" s="116"/>
      <c r="F32" s="116"/>
      <c r="G32" s="116"/>
      <c r="H32" s="116"/>
      <c r="I32" s="116"/>
      <c r="J32" s="78"/>
      <c r="K32" s="78"/>
      <c r="L32" s="78"/>
      <c r="M32" s="78"/>
      <c r="N32" s="78"/>
      <c r="O32" s="78"/>
      <c r="P32" s="78"/>
      <c r="Q32" s="78"/>
      <c r="R32" s="78"/>
      <c r="S32" s="119" t="s">
        <v>38</v>
      </c>
      <c r="T32" s="93"/>
      <c r="U32" s="93"/>
      <c r="V32" s="93"/>
      <c r="W32" s="93"/>
      <c r="X32" s="93"/>
      <c r="Y32" s="93"/>
      <c r="Z32" s="93"/>
      <c r="AA32" s="93"/>
      <c r="AB32" s="94"/>
      <c r="AC32" s="120" t="s">
        <v>52</v>
      </c>
      <c r="AD32" s="121"/>
      <c r="AE32" s="121"/>
      <c r="AF32" s="121"/>
      <c r="AG32" s="121"/>
      <c r="AH32" s="121"/>
      <c r="AI32" s="121"/>
      <c r="AJ32" s="121"/>
      <c r="AK32" s="122"/>
      <c r="AL32" s="79"/>
    </row>
    <row r="33" spans="1:38" ht="16.5" customHeight="1" x14ac:dyDescent="0.2">
      <c r="A33" s="79"/>
      <c r="B33" s="37"/>
      <c r="C33" s="116" t="s">
        <v>49</v>
      </c>
      <c r="D33" s="116"/>
      <c r="E33" s="116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37"/>
      <c r="T33" s="123"/>
      <c r="U33" s="124"/>
      <c r="V33" s="93" t="s">
        <v>34</v>
      </c>
      <c r="W33" s="93"/>
      <c r="X33" s="93"/>
      <c r="Y33" s="123"/>
      <c r="Z33" s="124"/>
      <c r="AA33" s="93" t="s">
        <v>35</v>
      </c>
      <c r="AB33" s="94"/>
      <c r="AC33" s="125" t="s">
        <v>40</v>
      </c>
      <c r="AD33" s="126"/>
      <c r="AE33" s="126"/>
      <c r="AF33" s="126"/>
      <c r="AG33" s="126"/>
      <c r="AH33" s="126"/>
      <c r="AI33" s="126"/>
      <c r="AJ33" s="126"/>
      <c r="AK33" s="127"/>
      <c r="AL33" s="79"/>
    </row>
    <row r="34" spans="1:38" ht="3" customHeight="1" x14ac:dyDescent="0.2">
      <c r="A34" s="79"/>
      <c r="B34" s="39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39"/>
      <c r="T34" s="63"/>
      <c r="U34" s="63"/>
      <c r="V34" s="63"/>
      <c r="W34" s="63"/>
      <c r="X34" s="63"/>
      <c r="Y34" s="63"/>
      <c r="Z34" s="63"/>
      <c r="AA34" s="63"/>
      <c r="AB34" s="64"/>
      <c r="AC34" s="65"/>
      <c r="AD34" s="43"/>
      <c r="AE34" s="43"/>
      <c r="AF34" s="43"/>
      <c r="AG34" s="43"/>
      <c r="AH34" s="43"/>
      <c r="AI34" s="43"/>
      <c r="AJ34" s="43"/>
      <c r="AK34" s="48"/>
      <c r="AL34" s="79"/>
    </row>
    <row r="35" spans="1:38" ht="9.75" customHeight="1" thickBot="1" x14ac:dyDescent="0.25">
      <c r="A35" s="7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79"/>
    </row>
    <row r="36" spans="1:38" ht="4.5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</row>
    <row r="37" spans="1:38" ht="16.5" customHeight="1" x14ac:dyDescent="0.2">
      <c r="A37" s="79"/>
      <c r="B37" s="107" t="s">
        <v>53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25"/>
      <c r="S37" s="25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79"/>
    </row>
    <row r="38" spans="1:38" ht="9.75" customHeight="1" x14ac:dyDescent="0.2">
      <c r="A38" s="7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25"/>
      <c r="S38" s="25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79"/>
    </row>
    <row r="39" spans="1:38" ht="16.5" customHeight="1" x14ac:dyDescent="0.2">
      <c r="A39" s="79"/>
      <c r="B39" s="79"/>
      <c r="C39" s="95" t="s">
        <v>58</v>
      </c>
      <c r="D39" s="96"/>
      <c r="E39" s="96"/>
      <c r="F39" s="96"/>
      <c r="G39" s="96"/>
      <c r="H39" s="96"/>
      <c r="I39" s="96"/>
      <c r="J39" s="96"/>
      <c r="K39" s="96"/>
      <c r="L39" s="95" t="s">
        <v>60</v>
      </c>
      <c r="M39" s="96"/>
      <c r="N39" s="96"/>
      <c r="O39" s="96"/>
      <c r="P39" s="96"/>
      <c r="Q39" s="110"/>
      <c r="R39" s="96" t="s">
        <v>59</v>
      </c>
      <c r="S39" s="96"/>
      <c r="T39" s="96"/>
      <c r="U39" s="110"/>
      <c r="V39" s="66"/>
      <c r="W39" s="66"/>
      <c r="X39" s="66"/>
      <c r="Y39" s="66"/>
      <c r="Z39" s="66"/>
      <c r="AA39" s="66"/>
      <c r="AB39" s="66"/>
      <c r="AC39" s="66"/>
      <c r="AD39" s="66"/>
      <c r="AE39" s="23"/>
      <c r="AF39" s="67"/>
      <c r="AG39" s="67"/>
      <c r="AH39" s="67"/>
      <c r="AI39" s="67"/>
      <c r="AJ39" s="29"/>
      <c r="AK39" s="29"/>
      <c r="AL39" s="79"/>
    </row>
    <row r="40" spans="1:38" ht="16.5" customHeight="1" x14ac:dyDescent="0.2">
      <c r="A40" s="79"/>
      <c r="B40" s="79"/>
      <c r="C40" s="103"/>
      <c r="D40" s="104"/>
      <c r="E40" s="104"/>
      <c r="F40" s="104"/>
      <c r="G40" s="104"/>
      <c r="H40" s="104"/>
      <c r="I40" s="104"/>
      <c r="J40" s="104"/>
      <c r="K40" s="104"/>
      <c r="L40" s="111">
        <f>IF($C40="",0,VLOOKUP($C40,data!$B$3:$D$14,2,0))</f>
        <v>0</v>
      </c>
      <c r="M40" s="112"/>
      <c r="N40" s="112"/>
      <c r="O40" s="112"/>
      <c r="P40" s="112"/>
      <c r="Q40" s="113"/>
      <c r="R40" s="85"/>
      <c r="S40" s="85"/>
      <c r="T40" s="85"/>
      <c r="U40" s="86"/>
      <c r="V40" s="26"/>
      <c r="W40" s="26"/>
      <c r="X40" s="26"/>
      <c r="Y40" s="26"/>
      <c r="Z40" s="26"/>
      <c r="AA40" s="26"/>
      <c r="AB40" s="26"/>
      <c r="AC40" s="26"/>
      <c r="AD40" s="26"/>
      <c r="AE40" s="23"/>
      <c r="AF40" s="67"/>
      <c r="AG40" s="67"/>
      <c r="AH40" s="67"/>
      <c r="AI40" s="67"/>
      <c r="AJ40" s="29"/>
      <c r="AK40" s="29"/>
      <c r="AL40" s="79"/>
    </row>
    <row r="41" spans="1:38" ht="16.5" customHeight="1" x14ac:dyDescent="0.2">
      <c r="A41" s="79"/>
      <c r="B41" s="79"/>
      <c r="C41" s="105"/>
      <c r="D41" s="106"/>
      <c r="E41" s="106"/>
      <c r="F41" s="106"/>
      <c r="G41" s="106"/>
      <c r="H41" s="106"/>
      <c r="I41" s="106"/>
      <c r="J41" s="106"/>
      <c r="K41" s="106"/>
      <c r="L41" s="111">
        <f>IF($C41="",0,VLOOKUP($C41,data!$B$3:$D$14,2,0))</f>
        <v>0</v>
      </c>
      <c r="M41" s="112"/>
      <c r="N41" s="112"/>
      <c r="O41" s="112"/>
      <c r="P41" s="112"/>
      <c r="Q41" s="113"/>
      <c r="R41" s="114"/>
      <c r="S41" s="114"/>
      <c r="T41" s="114"/>
      <c r="U41" s="115"/>
      <c r="V41" s="26"/>
      <c r="W41" s="26"/>
      <c r="X41" s="109" t="s">
        <v>76</v>
      </c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67"/>
      <c r="AJ41" s="29"/>
      <c r="AK41" s="29"/>
      <c r="AL41" s="79"/>
    </row>
    <row r="42" spans="1:38" ht="16.5" customHeight="1" x14ac:dyDescent="0.2">
      <c r="A42" s="79"/>
      <c r="B42" s="79"/>
      <c r="C42" s="105"/>
      <c r="D42" s="106"/>
      <c r="E42" s="106"/>
      <c r="F42" s="106"/>
      <c r="G42" s="106"/>
      <c r="H42" s="106"/>
      <c r="I42" s="106"/>
      <c r="J42" s="106"/>
      <c r="K42" s="106"/>
      <c r="L42" s="111">
        <f>IF($C42="",0,VLOOKUP($C42,data!$B$3:$D$14,2,0))</f>
        <v>0</v>
      </c>
      <c r="M42" s="112"/>
      <c r="N42" s="112"/>
      <c r="O42" s="112"/>
      <c r="P42" s="112"/>
      <c r="Q42" s="113"/>
      <c r="R42" s="114"/>
      <c r="S42" s="114"/>
      <c r="T42" s="114"/>
      <c r="U42" s="115"/>
      <c r="V42" s="68"/>
      <c r="W42" s="23"/>
      <c r="X42" s="23"/>
      <c r="Z42" s="154">
        <f>ROUNDUP((L40*R40+L41*R41+L42*R42+L43*R43)/3.6*0.3,0)</f>
        <v>0</v>
      </c>
      <c r="AA42" s="154"/>
      <c r="AB42" s="154"/>
      <c r="AC42" s="154"/>
      <c r="AD42" s="153" t="s">
        <v>9</v>
      </c>
      <c r="AE42" s="153"/>
      <c r="AF42" s="153"/>
      <c r="AG42" s="23"/>
      <c r="AH42" s="23"/>
      <c r="AI42" s="23"/>
      <c r="AJ42" s="23"/>
      <c r="AK42" s="23"/>
      <c r="AL42" s="79"/>
    </row>
    <row r="43" spans="1:38" ht="16.5" customHeight="1" x14ac:dyDescent="0.2">
      <c r="A43" s="79"/>
      <c r="B43" s="79"/>
      <c r="C43" s="155"/>
      <c r="D43" s="156"/>
      <c r="E43" s="156"/>
      <c r="F43" s="156"/>
      <c r="G43" s="156"/>
      <c r="H43" s="156"/>
      <c r="I43" s="156"/>
      <c r="J43" s="156"/>
      <c r="K43" s="156"/>
      <c r="L43" s="157">
        <f>IF($C43="",0,VLOOKUP($C43,data!$B$3:$D$14,2,0))</f>
        <v>0</v>
      </c>
      <c r="M43" s="158"/>
      <c r="N43" s="158"/>
      <c r="O43" s="158"/>
      <c r="P43" s="158"/>
      <c r="Q43" s="159"/>
      <c r="R43" s="160"/>
      <c r="S43" s="160"/>
      <c r="T43" s="160"/>
      <c r="U43" s="161"/>
      <c r="V43" s="66"/>
      <c r="W43" s="66"/>
      <c r="X43" s="66"/>
      <c r="Y43" s="66"/>
      <c r="Z43" s="66"/>
      <c r="AA43" s="66"/>
      <c r="AB43" s="66"/>
      <c r="AC43" s="66"/>
      <c r="AD43" s="66"/>
      <c r="AE43" s="23"/>
      <c r="AF43" s="67"/>
      <c r="AG43" s="67"/>
      <c r="AH43" s="67"/>
      <c r="AI43" s="67"/>
      <c r="AJ43" s="29"/>
      <c r="AK43" s="29"/>
      <c r="AL43" s="79"/>
    </row>
    <row r="44" spans="1:38" ht="9.75" customHeight="1" x14ac:dyDescent="0.2">
      <c r="A44" s="7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79"/>
    </row>
    <row r="45" spans="1:38" ht="3" customHeight="1" x14ac:dyDescent="0.2">
      <c r="A45" s="79"/>
      <c r="B45" s="32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5"/>
      <c r="U45" s="35"/>
      <c r="V45" s="35"/>
      <c r="W45" s="35"/>
      <c r="X45" s="35"/>
      <c r="Y45" s="35"/>
      <c r="Z45" s="35"/>
      <c r="AA45" s="35"/>
      <c r="AB45" s="35"/>
      <c r="AC45" s="61"/>
      <c r="AD45" s="61"/>
      <c r="AE45" s="61"/>
      <c r="AF45" s="61"/>
      <c r="AG45" s="61"/>
      <c r="AH45" s="61"/>
      <c r="AI45" s="61"/>
      <c r="AJ45" s="61"/>
      <c r="AK45" s="36"/>
      <c r="AL45" s="79"/>
    </row>
    <row r="46" spans="1:38" ht="16.5" customHeight="1" x14ac:dyDescent="0.2">
      <c r="A46" s="79"/>
      <c r="B46" s="37"/>
      <c r="C46" s="116" t="s">
        <v>54</v>
      </c>
      <c r="D46" s="116"/>
      <c r="E46" s="116"/>
      <c r="F46" s="116"/>
      <c r="G46" s="116"/>
      <c r="H46" s="116"/>
      <c r="I46" s="116"/>
      <c r="J46" s="78"/>
      <c r="K46" s="78"/>
      <c r="L46" s="78"/>
      <c r="M46" s="78"/>
      <c r="N46" s="140"/>
      <c r="O46" s="114"/>
      <c r="P46" s="141"/>
      <c r="Q46" s="142" t="s">
        <v>77</v>
      </c>
      <c r="R46" s="121"/>
      <c r="S46" s="138"/>
      <c r="T46" s="139"/>
      <c r="U46" s="142" t="s">
        <v>78</v>
      </c>
      <c r="V46" s="121"/>
      <c r="W46" s="121"/>
      <c r="X46" s="121"/>
      <c r="Y46" s="162">
        <f>IF(data!$D$17,$N$46*$S$46,0)</f>
        <v>0</v>
      </c>
      <c r="Z46" s="162"/>
      <c r="AA46" s="162"/>
      <c r="AB46" s="162"/>
      <c r="AC46" s="116" t="s">
        <v>80</v>
      </c>
      <c r="AD46" s="116"/>
      <c r="AE46" s="116"/>
      <c r="AF46" s="136">
        <f>IF(data!$D$17,$Z$42,0)</f>
        <v>0</v>
      </c>
      <c r="AG46" s="137"/>
      <c r="AH46" s="137"/>
      <c r="AI46" s="116" t="s">
        <v>79</v>
      </c>
      <c r="AJ46" s="116"/>
      <c r="AK46" s="45"/>
      <c r="AL46" s="79"/>
    </row>
    <row r="47" spans="1:38" ht="3" customHeight="1" x14ac:dyDescent="0.2">
      <c r="A47" s="79"/>
      <c r="B47" s="39"/>
      <c r="C47" s="78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48"/>
      <c r="AL47" s="79"/>
    </row>
    <row r="48" spans="1:38" ht="3" customHeight="1" x14ac:dyDescent="0.2">
      <c r="A48" s="79"/>
      <c r="B48" s="37"/>
      <c r="C48" s="35"/>
      <c r="D48" s="35"/>
      <c r="E48" s="35"/>
      <c r="F48" s="35"/>
      <c r="G48" s="35"/>
      <c r="H48" s="35"/>
      <c r="I48" s="35"/>
      <c r="J48" s="35"/>
      <c r="K48" s="33"/>
      <c r="L48" s="33"/>
      <c r="M48" s="78"/>
      <c r="N48" s="78"/>
      <c r="O48" s="78"/>
      <c r="P48" s="78"/>
      <c r="Q48" s="78"/>
      <c r="R48" s="78"/>
      <c r="S48" s="78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45"/>
      <c r="AL48" s="79"/>
    </row>
    <row r="49" spans="1:38" ht="16.5" customHeight="1" x14ac:dyDescent="0.2">
      <c r="A49" s="79"/>
      <c r="B49" s="37"/>
      <c r="C49" s="27" t="s">
        <v>87</v>
      </c>
      <c r="D49" s="27"/>
      <c r="E49" s="27"/>
      <c r="F49" s="27"/>
      <c r="G49" s="27"/>
      <c r="H49" s="27"/>
      <c r="I49" s="27"/>
      <c r="J49" s="27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121" t="s">
        <v>6</v>
      </c>
      <c r="V49" s="121"/>
      <c r="W49" s="121"/>
      <c r="X49" s="121"/>
      <c r="Y49" s="121"/>
      <c r="Z49" s="121"/>
      <c r="AA49" s="121"/>
      <c r="AB49" s="121"/>
      <c r="AC49" s="121"/>
      <c r="AD49" s="121"/>
      <c r="AE49" s="136">
        <f>IF(data!$D$18,$Z$42,0)</f>
        <v>0</v>
      </c>
      <c r="AF49" s="136"/>
      <c r="AG49" s="136"/>
      <c r="AH49" s="136"/>
      <c r="AI49" s="116" t="s">
        <v>79</v>
      </c>
      <c r="AJ49" s="116"/>
      <c r="AK49" s="38"/>
      <c r="AL49" s="79"/>
    </row>
    <row r="50" spans="1:38" ht="3" customHeight="1" x14ac:dyDescent="0.2">
      <c r="A50" s="79"/>
      <c r="B50" s="37"/>
      <c r="C50" s="63"/>
      <c r="D50" s="63"/>
      <c r="E50" s="63"/>
      <c r="F50" s="63"/>
      <c r="G50" s="63"/>
      <c r="H50" s="63"/>
      <c r="I50" s="63"/>
      <c r="J50" s="63"/>
      <c r="K50" s="40"/>
      <c r="L50" s="40"/>
      <c r="M50" s="78"/>
      <c r="N50" s="78"/>
      <c r="O50" s="78"/>
      <c r="P50" s="78"/>
      <c r="Q50" s="78"/>
      <c r="R50" s="78"/>
      <c r="S50" s="78"/>
      <c r="T50" s="76"/>
      <c r="U50" s="76"/>
      <c r="V50" s="76"/>
      <c r="W50" s="76"/>
      <c r="X50" s="76"/>
      <c r="Y50" s="76"/>
      <c r="Z50" s="76"/>
      <c r="AA50" s="76"/>
      <c r="AB50" s="76"/>
      <c r="AC50" s="74"/>
      <c r="AD50" s="74"/>
      <c r="AE50" s="74"/>
      <c r="AF50" s="74"/>
      <c r="AG50" s="74"/>
      <c r="AH50" s="74"/>
      <c r="AI50" s="74"/>
      <c r="AJ50" s="74"/>
      <c r="AK50" s="75"/>
      <c r="AL50" s="79"/>
    </row>
    <row r="51" spans="1:38" ht="3" customHeight="1" x14ac:dyDescent="0.2">
      <c r="A51" s="79"/>
      <c r="B51" s="3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69"/>
      <c r="U51" s="69"/>
      <c r="V51" s="69"/>
      <c r="W51" s="69"/>
      <c r="X51" s="69"/>
      <c r="Y51" s="69"/>
      <c r="Z51" s="69"/>
      <c r="AA51" s="69"/>
      <c r="AB51" s="69"/>
      <c r="AC51" s="61"/>
      <c r="AD51" s="61"/>
      <c r="AE51" s="61"/>
      <c r="AF51" s="61"/>
      <c r="AG51" s="61"/>
      <c r="AH51" s="61"/>
      <c r="AI51" s="61"/>
      <c r="AJ51" s="61"/>
      <c r="AK51" s="70"/>
      <c r="AL51" s="79"/>
    </row>
    <row r="52" spans="1:38" ht="16.5" customHeight="1" x14ac:dyDescent="0.2">
      <c r="A52" s="79"/>
      <c r="B52" s="37"/>
      <c r="C52" s="78" t="s">
        <v>55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45"/>
      <c r="AL52" s="79"/>
    </row>
    <row r="53" spans="1:38" ht="16.149999999999999" customHeight="1" x14ac:dyDescent="0.2">
      <c r="A53" s="79"/>
      <c r="B53" s="37"/>
      <c r="C53" s="116" t="s">
        <v>56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45"/>
      <c r="AL53" s="79"/>
    </row>
    <row r="54" spans="1:38" ht="3" customHeight="1" x14ac:dyDescent="0.2">
      <c r="A54" s="79"/>
      <c r="B54" s="39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63"/>
      <c r="U54" s="63"/>
      <c r="V54" s="63"/>
      <c r="W54" s="63"/>
      <c r="X54" s="63"/>
      <c r="Y54" s="63"/>
      <c r="Z54" s="63"/>
      <c r="AA54" s="63"/>
      <c r="AB54" s="63"/>
      <c r="AC54" s="43"/>
      <c r="AD54" s="43"/>
      <c r="AE54" s="43"/>
      <c r="AF54" s="43"/>
      <c r="AG54" s="43"/>
      <c r="AH54" s="43"/>
      <c r="AI54" s="43"/>
      <c r="AJ54" s="43"/>
      <c r="AK54" s="48"/>
      <c r="AL54" s="79"/>
    </row>
    <row r="55" spans="1:38" ht="3" customHeight="1" x14ac:dyDescent="0.2">
      <c r="A55" s="79"/>
      <c r="B55" s="32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6"/>
      <c r="AL55" s="79"/>
    </row>
    <row r="56" spans="1:38" ht="16.5" customHeight="1" x14ac:dyDescent="0.2">
      <c r="A56" s="79"/>
      <c r="B56" s="37"/>
      <c r="C56" s="116" t="s">
        <v>57</v>
      </c>
      <c r="D56" s="116"/>
      <c r="E56" s="116"/>
      <c r="F56" s="116"/>
      <c r="G56" s="116"/>
      <c r="H56" s="116"/>
      <c r="I56" s="116"/>
      <c r="J56" s="145"/>
      <c r="K56" s="146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8"/>
      <c r="AK56" s="45"/>
      <c r="AL56" s="79"/>
    </row>
    <row r="57" spans="1:38" ht="16.5" customHeight="1" x14ac:dyDescent="0.2">
      <c r="A57" s="79"/>
      <c r="B57" s="37"/>
      <c r="C57" s="152" t="s">
        <v>7</v>
      </c>
      <c r="D57" s="152"/>
      <c r="E57" s="152"/>
      <c r="F57" s="152"/>
      <c r="G57" s="152"/>
      <c r="H57" s="152"/>
      <c r="I57" s="152"/>
      <c r="J57" s="152"/>
      <c r="K57" s="149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1"/>
      <c r="AK57" s="45"/>
      <c r="AL57" s="79"/>
    </row>
    <row r="58" spans="1:38" ht="3" customHeight="1" x14ac:dyDescent="0.2">
      <c r="A58" s="79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8"/>
      <c r="AL58" s="79"/>
    </row>
    <row r="59" spans="1:38" ht="13.5" customHeight="1" x14ac:dyDescent="0.2">
      <c r="A59" s="79"/>
      <c r="B59" s="143" t="s">
        <v>107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79"/>
    </row>
    <row r="60" spans="1:38" ht="13.5" customHeight="1" x14ac:dyDescent="0.2">
      <c r="A60" s="79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79"/>
    </row>
    <row r="61" spans="1:38" ht="9.75" customHeight="1" thickBot="1" x14ac:dyDescent="0.25">
      <c r="A61" s="7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79"/>
    </row>
    <row r="62" spans="1:38" ht="4.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</row>
    <row r="63" spans="1:38" ht="16.5" customHeight="1" x14ac:dyDescent="0.2">
      <c r="A63" s="79"/>
      <c r="B63" s="107" t="s">
        <v>88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25"/>
      <c r="S63" s="25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79"/>
    </row>
    <row r="64" spans="1:38" ht="9.75" customHeight="1" x14ac:dyDescent="0.2">
      <c r="A64" s="79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25"/>
      <c r="S64" s="25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79"/>
    </row>
    <row r="65" spans="1:38" ht="16.5" customHeight="1" x14ac:dyDescent="0.2">
      <c r="A65" s="79"/>
      <c r="B65" s="79"/>
      <c r="C65" s="95" t="s">
        <v>58</v>
      </c>
      <c r="D65" s="96"/>
      <c r="E65" s="96"/>
      <c r="F65" s="96"/>
      <c r="G65" s="96"/>
      <c r="H65" s="96"/>
      <c r="I65" s="96"/>
      <c r="J65" s="96"/>
      <c r="K65" s="96"/>
      <c r="L65" s="95" t="s">
        <v>60</v>
      </c>
      <c r="M65" s="96"/>
      <c r="N65" s="96"/>
      <c r="O65" s="96"/>
      <c r="P65" s="96"/>
      <c r="Q65" s="110"/>
      <c r="R65" s="96" t="s">
        <v>59</v>
      </c>
      <c r="S65" s="96"/>
      <c r="T65" s="96"/>
      <c r="U65" s="110"/>
      <c r="V65" s="66"/>
      <c r="W65" s="66"/>
      <c r="X65" s="66"/>
      <c r="Y65" s="66"/>
      <c r="Z65" s="66"/>
      <c r="AA65" s="66"/>
      <c r="AB65" s="66"/>
      <c r="AC65" s="66"/>
      <c r="AD65" s="66"/>
      <c r="AE65" s="23"/>
      <c r="AF65" s="67"/>
      <c r="AG65" s="67"/>
      <c r="AH65" s="67"/>
      <c r="AI65" s="67"/>
      <c r="AJ65" s="29"/>
      <c r="AK65" s="29"/>
      <c r="AL65" s="79"/>
    </row>
    <row r="66" spans="1:38" ht="16.5" customHeight="1" x14ac:dyDescent="0.2">
      <c r="A66" s="79"/>
      <c r="B66" s="79"/>
      <c r="C66" s="103"/>
      <c r="D66" s="104"/>
      <c r="E66" s="104"/>
      <c r="F66" s="104"/>
      <c r="G66" s="104"/>
      <c r="H66" s="104"/>
      <c r="I66" s="104"/>
      <c r="J66" s="104"/>
      <c r="K66" s="104"/>
      <c r="L66" s="111">
        <f>IF($C66="",0,VLOOKUP($C66,data!$B$3:$D$14,3,0))</f>
        <v>0</v>
      </c>
      <c r="M66" s="112"/>
      <c r="N66" s="112"/>
      <c r="O66" s="112"/>
      <c r="P66" s="112"/>
      <c r="Q66" s="113"/>
      <c r="R66" s="85"/>
      <c r="S66" s="85"/>
      <c r="T66" s="85"/>
      <c r="U66" s="86"/>
      <c r="V66" s="26"/>
      <c r="W66" s="26"/>
      <c r="X66" s="26"/>
      <c r="Y66" s="26"/>
      <c r="Z66" s="26"/>
      <c r="AA66" s="26"/>
      <c r="AB66" s="26"/>
      <c r="AC66" s="26"/>
      <c r="AD66" s="26"/>
      <c r="AE66" s="23"/>
      <c r="AF66" s="67"/>
      <c r="AG66" s="67"/>
      <c r="AH66" s="67"/>
      <c r="AI66" s="67"/>
      <c r="AJ66" s="29"/>
      <c r="AK66" s="29"/>
      <c r="AL66" s="79"/>
    </row>
    <row r="67" spans="1:38" ht="16.5" customHeight="1" x14ac:dyDescent="0.2">
      <c r="A67" s="79"/>
      <c r="B67" s="79"/>
      <c r="C67" s="105"/>
      <c r="D67" s="106"/>
      <c r="E67" s="106"/>
      <c r="F67" s="106"/>
      <c r="G67" s="106"/>
      <c r="H67" s="106"/>
      <c r="I67" s="106"/>
      <c r="J67" s="106"/>
      <c r="K67" s="106"/>
      <c r="L67" s="111">
        <f>IF($C67="",0,VLOOKUP($C67,data!$B$3:$D$14,3,0))</f>
        <v>0</v>
      </c>
      <c r="M67" s="112"/>
      <c r="N67" s="112"/>
      <c r="O67" s="112"/>
      <c r="P67" s="112"/>
      <c r="Q67" s="113"/>
      <c r="R67" s="114"/>
      <c r="S67" s="114"/>
      <c r="T67" s="114"/>
      <c r="U67" s="115"/>
      <c r="V67" s="26"/>
      <c r="W67" s="26"/>
      <c r="X67" s="109" t="s">
        <v>76</v>
      </c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67"/>
      <c r="AJ67" s="29"/>
      <c r="AK67" s="29"/>
      <c r="AL67" s="79"/>
    </row>
    <row r="68" spans="1:38" ht="16.5" customHeight="1" x14ac:dyDescent="0.2">
      <c r="A68" s="79"/>
      <c r="B68" s="79"/>
      <c r="C68" s="105"/>
      <c r="D68" s="106"/>
      <c r="E68" s="106"/>
      <c r="F68" s="106"/>
      <c r="G68" s="106"/>
      <c r="H68" s="106"/>
      <c r="I68" s="106"/>
      <c r="J68" s="106"/>
      <c r="K68" s="106"/>
      <c r="L68" s="111">
        <f>IF($C68="",0,VLOOKUP($C68,data!$B$3:$D$14,3,0))</f>
        <v>0</v>
      </c>
      <c r="M68" s="112"/>
      <c r="N68" s="112"/>
      <c r="O68" s="112"/>
      <c r="P68" s="112"/>
      <c r="Q68" s="113"/>
      <c r="R68" s="114"/>
      <c r="S68" s="114"/>
      <c r="T68" s="114"/>
      <c r="U68" s="115"/>
      <c r="V68" s="68"/>
      <c r="W68" s="23"/>
      <c r="X68" s="23"/>
      <c r="Z68" s="154">
        <f>ROUNDUP((L66*R66+L67*R67+L68*R68+L69*R69)/3.6*0.2,0)</f>
        <v>0</v>
      </c>
      <c r="AA68" s="154"/>
      <c r="AB68" s="154"/>
      <c r="AC68" s="154"/>
      <c r="AD68" s="153" t="s">
        <v>9</v>
      </c>
      <c r="AE68" s="153"/>
      <c r="AF68" s="153"/>
      <c r="AG68" s="23"/>
      <c r="AH68" s="23"/>
      <c r="AI68" s="23"/>
      <c r="AJ68" s="23"/>
      <c r="AK68" s="23"/>
      <c r="AL68" s="79"/>
    </row>
    <row r="69" spans="1:38" ht="16.5" customHeight="1" x14ac:dyDescent="0.2">
      <c r="A69" s="79"/>
      <c r="B69" s="79"/>
      <c r="C69" s="155"/>
      <c r="D69" s="156"/>
      <c r="E69" s="156"/>
      <c r="F69" s="156"/>
      <c r="G69" s="156"/>
      <c r="H69" s="156"/>
      <c r="I69" s="156"/>
      <c r="J69" s="156"/>
      <c r="K69" s="156"/>
      <c r="L69" s="157">
        <f>IF($C69="",0,VLOOKUP($C69,data!$B$3:$D$14,3,0))</f>
        <v>0</v>
      </c>
      <c r="M69" s="158"/>
      <c r="N69" s="158"/>
      <c r="O69" s="158"/>
      <c r="P69" s="158"/>
      <c r="Q69" s="159"/>
      <c r="R69" s="160"/>
      <c r="S69" s="160"/>
      <c r="T69" s="160"/>
      <c r="U69" s="161"/>
      <c r="V69" s="66"/>
      <c r="W69" s="66"/>
      <c r="X69" s="66"/>
      <c r="Y69" s="66"/>
      <c r="Z69" s="66"/>
      <c r="AA69" s="66"/>
      <c r="AB69" s="66"/>
      <c r="AC69" s="66"/>
      <c r="AD69" s="66"/>
      <c r="AE69" s="23"/>
      <c r="AF69" s="67"/>
      <c r="AG69" s="67"/>
      <c r="AH69" s="67"/>
      <c r="AI69" s="67"/>
      <c r="AJ69" s="29"/>
      <c r="AK69" s="29"/>
      <c r="AL69" s="79"/>
    </row>
    <row r="70" spans="1:38" ht="9.75" customHeight="1" x14ac:dyDescent="0.2">
      <c r="A70" s="7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79"/>
    </row>
    <row r="71" spans="1:38" ht="3" customHeight="1" x14ac:dyDescent="0.2">
      <c r="A71" s="79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34"/>
      <c r="O71" s="34"/>
      <c r="P71" s="34"/>
      <c r="Q71" s="34"/>
      <c r="R71" s="34"/>
      <c r="S71" s="34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6"/>
      <c r="AL71" s="79"/>
    </row>
    <row r="72" spans="1:38" ht="16.5" customHeight="1" x14ac:dyDescent="0.2">
      <c r="A72" s="79"/>
      <c r="B72" s="37"/>
      <c r="C72" s="116" t="s">
        <v>86</v>
      </c>
      <c r="D72" s="116"/>
      <c r="E72" s="116"/>
      <c r="F72" s="116"/>
      <c r="G72" s="116"/>
      <c r="H72" s="116"/>
      <c r="I72" s="116"/>
      <c r="J72" s="116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121" t="s">
        <v>6</v>
      </c>
      <c r="V72" s="121"/>
      <c r="W72" s="121"/>
      <c r="X72" s="121"/>
      <c r="Y72" s="121"/>
      <c r="Z72" s="121"/>
      <c r="AA72" s="121"/>
      <c r="AB72" s="121"/>
      <c r="AC72" s="121"/>
      <c r="AD72" s="121"/>
      <c r="AE72" s="136">
        <f>IF(data!$C$19,$Z$68,0)</f>
        <v>0</v>
      </c>
      <c r="AF72" s="136"/>
      <c r="AG72" s="136"/>
      <c r="AH72" s="136"/>
      <c r="AI72" s="116" t="s">
        <v>79</v>
      </c>
      <c r="AJ72" s="116"/>
      <c r="AK72" s="38"/>
      <c r="AL72" s="79"/>
    </row>
    <row r="73" spans="1:38" ht="3" customHeight="1" x14ac:dyDescent="0.2">
      <c r="A73" s="79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41"/>
      <c r="O73" s="41"/>
      <c r="P73" s="41"/>
      <c r="Q73" s="41"/>
      <c r="R73" s="41"/>
      <c r="S73" s="41"/>
      <c r="T73" s="42"/>
      <c r="U73" s="42"/>
      <c r="V73" s="42"/>
      <c r="W73" s="42"/>
      <c r="X73" s="42"/>
      <c r="Y73" s="42"/>
      <c r="Z73" s="42"/>
      <c r="AA73" s="42"/>
      <c r="AB73" s="42"/>
      <c r="AC73" s="43"/>
      <c r="AD73" s="43"/>
      <c r="AE73" s="43"/>
      <c r="AF73" s="43"/>
      <c r="AG73" s="43"/>
      <c r="AH73" s="43"/>
      <c r="AI73" s="43"/>
      <c r="AJ73" s="43"/>
      <c r="AK73" s="44"/>
      <c r="AL73" s="79"/>
    </row>
    <row r="74" spans="1:38" ht="3" customHeight="1" x14ac:dyDescent="0.2">
      <c r="A74" s="79"/>
      <c r="B74" s="32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6"/>
      <c r="AL74" s="79"/>
    </row>
    <row r="75" spans="1:38" ht="16.5" customHeight="1" x14ac:dyDescent="0.2">
      <c r="A75" s="79"/>
      <c r="B75" s="37"/>
      <c r="C75" s="116" t="s">
        <v>57</v>
      </c>
      <c r="D75" s="116"/>
      <c r="E75" s="116"/>
      <c r="F75" s="116"/>
      <c r="G75" s="116"/>
      <c r="H75" s="116"/>
      <c r="I75" s="116"/>
      <c r="J75" s="145"/>
      <c r="K75" s="146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8"/>
      <c r="AK75" s="45"/>
      <c r="AL75" s="79"/>
    </row>
    <row r="76" spans="1:38" ht="16.5" customHeight="1" x14ac:dyDescent="0.2">
      <c r="A76" s="79"/>
      <c r="B76" s="37"/>
      <c r="C76" s="152" t="s">
        <v>7</v>
      </c>
      <c r="D76" s="152"/>
      <c r="E76" s="152"/>
      <c r="F76" s="152"/>
      <c r="G76" s="152"/>
      <c r="H76" s="152"/>
      <c r="I76" s="152"/>
      <c r="J76" s="152"/>
      <c r="K76" s="149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1"/>
      <c r="AK76" s="45"/>
      <c r="AL76" s="79"/>
    </row>
    <row r="77" spans="1:38" ht="3" customHeight="1" x14ac:dyDescent="0.2">
      <c r="A77" s="79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8"/>
      <c r="AL77" s="79"/>
    </row>
    <row r="78" spans="1:38" ht="15" customHeight="1" thickBot="1" x14ac:dyDescent="0.25">
      <c r="A78" s="79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79"/>
    </row>
    <row r="79" spans="1:38" ht="4.5" customHeight="1" x14ac:dyDescent="0.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</row>
    <row r="80" spans="1:38" ht="16.5" customHeight="1" x14ac:dyDescent="0.2">
      <c r="A80" s="79"/>
      <c r="B80" s="107" t="s">
        <v>89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23"/>
      <c r="U80" s="23"/>
      <c r="V80" s="23"/>
      <c r="W80" s="23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3"/>
      <c r="AI80" s="23"/>
      <c r="AJ80" s="23"/>
      <c r="AK80" s="23"/>
      <c r="AL80" s="79"/>
    </row>
    <row r="81" spans="1:38" ht="9.75" customHeight="1" x14ac:dyDescent="0.2">
      <c r="A81" s="79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25"/>
      <c r="S81" s="25"/>
      <c r="T81" s="26"/>
      <c r="U81" s="26"/>
      <c r="V81" s="26"/>
      <c r="W81" s="26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7"/>
      <c r="AI81" s="27"/>
      <c r="AJ81" s="23"/>
      <c r="AK81" s="26"/>
      <c r="AL81" s="79"/>
    </row>
    <row r="82" spans="1:38" ht="16.5" customHeight="1" x14ac:dyDescent="0.2">
      <c r="A82" s="79"/>
      <c r="B82" s="163" t="s">
        <v>106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28"/>
      <c r="V82" s="28"/>
      <c r="W82" s="28"/>
      <c r="X82" s="164" t="s">
        <v>105</v>
      </c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24"/>
      <c r="AJ82" s="23"/>
      <c r="AK82" s="29"/>
      <c r="AL82" s="79"/>
    </row>
    <row r="83" spans="1:38" ht="16.5" customHeight="1" x14ac:dyDescent="0.2">
      <c r="A83" s="79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28"/>
      <c r="V83" s="28"/>
      <c r="W83" s="28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24"/>
      <c r="AJ83" s="29"/>
      <c r="AK83" s="29"/>
      <c r="AL83" s="79"/>
    </row>
    <row r="84" spans="1:38" ht="16.5" customHeight="1" x14ac:dyDescent="0.2">
      <c r="A84" s="79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28"/>
      <c r="V84" s="28"/>
      <c r="W84" s="28"/>
      <c r="X84" s="23"/>
      <c r="Z84" s="165"/>
      <c r="AA84" s="166"/>
      <c r="AB84" s="166"/>
      <c r="AC84" s="166"/>
      <c r="AD84" s="167"/>
      <c r="AE84" s="168" t="s">
        <v>9</v>
      </c>
      <c r="AF84" s="168"/>
      <c r="AG84" s="168"/>
      <c r="AH84" s="23"/>
      <c r="AI84" s="23"/>
      <c r="AJ84" s="29"/>
      <c r="AK84" s="29"/>
      <c r="AL84" s="79"/>
    </row>
    <row r="85" spans="1:38" ht="9.75" customHeight="1" x14ac:dyDescent="0.2">
      <c r="A85" s="7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79"/>
    </row>
    <row r="86" spans="1:38" ht="6" customHeight="1" x14ac:dyDescent="0.2">
      <c r="A86" s="79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4"/>
      <c r="N86" s="34"/>
      <c r="O86" s="34"/>
      <c r="P86" s="34"/>
      <c r="Q86" s="34"/>
      <c r="R86" s="34"/>
      <c r="S86" s="34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6"/>
      <c r="AL86" s="79"/>
    </row>
    <row r="87" spans="1:38" ht="16.5" customHeight="1" x14ac:dyDescent="0.2">
      <c r="A87" s="79"/>
      <c r="B87" s="37"/>
      <c r="C87" s="116" t="s">
        <v>86</v>
      </c>
      <c r="D87" s="116"/>
      <c r="E87" s="116"/>
      <c r="F87" s="116"/>
      <c r="G87" s="116"/>
      <c r="H87" s="116"/>
      <c r="I87" s="116"/>
      <c r="J87" s="116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121" t="s">
        <v>6</v>
      </c>
      <c r="V87" s="121"/>
      <c r="W87" s="121"/>
      <c r="X87" s="121"/>
      <c r="Y87" s="121"/>
      <c r="Z87" s="121"/>
      <c r="AA87" s="121"/>
      <c r="AB87" s="121"/>
      <c r="AC87" s="121"/>
      <c r="AD87" s="121"/>
      <c r="AE87" s="136">
        <f>IF(data!$C$20,Z84,0)</f>
        <v>0</v>
      </c>
      <c r="AF87" s="136"/>
      <c r="AG87" s="136"/>
      <c r="AH87" s="136"/>
      <c r="AI87" s="116" t="s">
        <v>79</v>
      </c>
      <c r="AJ87" s="116"/>
      <c r="AK87" s="38"/>
      <c r="AL87" s="79"/>
    </row>
    <row r="88" spans="1:38" ht="6" customHeight="1" x14ac:dyDescent="0.2">
      <c r="A88" s="79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1"/>
      <c r="N88" s="41"/>
      <c r="O88" s="41"/>
      <c r="P88" s="41"/>
      <c r="Q88" s="41"/>
      <c r="R88" s="41"/>
      <c r="S88" s="41"/>
      <c r="T88" s="42"/>
      <c r="U88" s="42"/>
      <c r="V88" s="42"/>
      <c r="W88" s="42"/>
      <c r="X88" s="42"/>
      <c r="Y88" s="42"/>
      <c r="Z88" s="42"/>
      <c r="AA88" s="42"/>
      <c r="AB88" s="42"/>
      <c r="AC88" s="43"/>
      <c r="AD88" s="43"/>
      <c r="AE88" s="43"/>
      <c r="AF88" s="43"/>
      <c r="AG88" s="43"/>
      <c r="AH88" s="43"/>
      <c r="AI88" s="43"/>
      <c r="AJ88" s="43"/>
      <c r="AK88" s="44"/>
      <c r="AL88" s="79"/>
    </row>
    <row r="89" spans="1:38" ht="6" customHeight="1" x14ac:dyDescent="0.2">
      <c r="A89" s="79"/>
      <c r="B89" s="32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6"/>
      <c r="AL89" s="79"/>
    </row>
    <row r="90" spans="1:38" ht="16.5" customHeight="1" x14ac:dyDescent="0.2">
      <c r="A90" s="79"/>
      <c r="B90" s="37"/>
      <c r="C90" s="116" t="s">
        <v>57</v>
      </c>
      <c r="D90" s="116"/>
      <c r="E90" s="116"/>
      <c r="F90" s="116"/>
      <c r="G90" s="116"/>
      <c r="H90" s="116"/>
      <c r="I90" s="116"/>
      <c r="J90" s="145"/>
      <c r="K90" s="146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8"/>
      <c r="AK90" s="45"/>
      <c r="AL90" s="79"/>
    </row>
    <row r="91" spans="1:38" ht="16.5" customHeight="1" x14ac:dyDescent="0.2">
      <c r="A91" s="79"/>
      <c r="B91" s="37"/>
      <c r="C91" s="152" t="s">
        <v>7</v>
      </c>
      <c r="D91" s="152"/>
      <c r="E91" s="152"/>
      <c r="F91" s="152"/>
      <c r="G91" s="152"/>
      <c r="H91" s="152"/>
      <c r="I91" s="152"/>
      <c r="J91" s="152"/>
      <c r="K91" s="149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1"/>
      <c r="AK91" s="45"/>
      <c r="AL91" s="79"/>
    </row>
    <row r="92" spans="1:38" ht="6" customHeight="1" x14ac:dyDescent="0.2">
      <c r="A92" s="79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8"/>
      <c r="AL92" s="79"/>
    </row>
    <row r="93" spans="1:38" ht="9.75" customHeight="1" thickBot="1" x14ac:dyDescent="0.25">
      <c r="A93" s="79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79"/>
    </row>
    <row r="94" spans="1:38" ht="4.5" customHeight="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</row>
    <row r="95" spans="1:38" ht="16.5" customHeight="1" x14ac:dyDescent="0.2">
      <c r="A95" s="79"/>
      <c r="B95" s="117" t="s">
        <v>8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</row>
    <row r="96" spans="1:38" ht="9.75" customHeight="1" x14ac:dyDescent="0.2">
      <c r="A96" s="79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</row>
    <row r="97" spans="1:38" ht="16.5" customHeight="1" x14ac:dyDescent="0.2">
      <c r="A97" s="79"/>
      <c r="B97" s="79"/>
      <c r="C97" s="244" t="s">
        <v>90</v>
      </c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169" t="s">
        <v>91</v>
      </c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245">
        <f>ROUNDUP(AE49+AE72+AE87,0)</f>
        <v>0</v>
      </c>
      <c r="AD97" s="245"/>
      <c r="AE97" s="245"/>
      <c r="AF97" s="245"/>
      <c r="AG97" s="245"/>
      <c r="AH97" s="245"/>
      <c r="AI97" s="246" t="s">
        <v>9</v>
      </c>
      <c r="AJ97" s="246"/>
      <c r="AK97" s="246"/>
      <c r="AL97" s="79"/>
    </row>
    <row r="98" spans="1:38" ht="16.5" customHeight="1" x14ac:dyDescent="0.2">
      <c r="A98" s="79"/>
      <c r="B98" s="79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169" t="str">
        <f>CONCATENATE(AC49," [kWh] + ",AC72," [kWh] + ",AC87," [kWh] =")</f>
        <v xml:space="preserve"> [kWh] +  [kWh] +  [kWh] =</v>
      </c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245"/>
      <c r="AD98" s="245"/>
      <c r="AE98" s="245"/>
      <c r="AF98" s="245"/>
      <c r="AG98" s="245"/>
      <c r="AH98" s="245"/>
      <c r="AI98" s="246"/>
      <c r="AJ98" s="246"/>
      <c r="AK98" s="246"/>
      <c r="AL98" s="79"/>
    </row>
    <row r="99" spans="1:38" ht="9.75" customHeight="1" x14ac:dyDescent="0.2">
      <c r="A99" s="7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79"/>
    </row>
    <row r="100" spans="1:38" ht="4.5" customHeight="1" x14ac:dyDescent="0.2">
      <c r="A100" s="79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79"/>
    </row>
    <row r="101" spans="1:38" ht="16.5" customHeight="1" x14ac:dyDescent="0.2">
      <c r="A101" s="79"/>
      <c r="B101" s="117" t="s">
        <v>92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</row>
    <row r="102" spans="1:38" ht="9.75" customHeight="1" x14ac:dyDescent="0.2">
      <c r="A102" s="79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</row>
    <row r="103" spans="1:38" ht="16.5" customHeight="1" x14ac:dyDescent="0.2">
      <c r="A103" s="79"/>
      <c r="B103" s="97" t="s">
        <v>98</v>
      </c>
      <c r="C103" s="98"/>
      <c r="D103" s="98"/>
      <c r="E103" s="98"/>
      <c r="F103" s="99"/>
      <c r="G103" s="97" t="s">
        <v>97</v>
      </c>
      <c r="H103" s="98"/>
      <c r="I103" s="98"/>
      <c r="J103" s="99"/>
      <c r="K103" s="97" t="s">
        <v>95</v>
      </c>
      <c r="L103" s="98"/>
      <c r="M103" s="98"/>
      <c r="N103" s="98"/>
      <c r="O103" s="99"/>
      <c r="P103" s="97" t="s">
        <v>113</v>
      </c>
      <c r="Q103" s="98"/>
      <c r="R103" s="98"/>
      <c r="S103" s="99"/>
      <c r="T103" s="97" t="s">
        <v>96</v>
      </c>
      <c r="U103" s="98"/>
      <c r="V103" s="98"/>
      <c r="W103" s="98"/>
      <c r="X103" s="98"/>
      <c r="Y103" s="98"/>
      <c r="Z103" s="98"/>
      <c r="AA103" s="99"/>
      <c r="AB103" s="97" t="s">
        <v>112</v>
      </c>
      <c r="AC103" s="98"/>
      <c r="AD103" s="98"/>
      <c r="AE103" s="98"/>
      <c r="AF103" s="99"/>
      <c r="AG103" s="97" t="s">
        <v>93</v>
      </c>
      <c r="AH103" s="98"/>
      <c r="AI103" s="98"/>
      <c r="AJ103" s="98"/>
      <c r="AK103" s="99"/>
      <c r="AL103" s="79"/>
    </row>
    <row r="104" spans="1:38" ht="16.5" customHeight="1" x14ac:dyDescent="0.2">
      <c r="A104" s="79"/>
      <c r="B104" s="100"/>
      <c r="C104" s="101"/>
      <c r="D104" s="101"/>
      <c r="E104" s="101"/>
      <c r="F104" s="102"/>
      <c r="G104" s="100"/>
      <c r="H104" s="101"/>
      <c r="I104" s="101"/>
      <c r="J104" s="102"/>
      <c r="K104" s="100"/>
      <c r="L104" s="101"/>
      <c r="M104" s="101"/>
      <c r="N104" s="101"/>
      <c r="O104" s="102"/>
      <c r="P104" s="100"/>
      <c r="Q104" s="101"/>
      <c r="R104" s="101"/>
      <c r="S104" s="102"/>
      <c r="T104" s="100"/>
      <c r="U104" s="101"/>
      <c r="V104" s="101"/>
      <c r="W104" s="101"/>
      <c r="X104" s="101"/>
      <c r="Y104" s="101"/>
      <c r="Z104" s="101"/>
      <c r="AA104" s="102"/>
      <c r="AB104" s="100"/>
      <c r="AC104" s="101"/>
      <c r="AD104" s="101"/>
      <c r="AE104" s="101"/>
      <c r="AF104" s="102"/>
      <c r="AG104" s="100"/>
      <c r="AH104" s="101"/>
      <c r="AI104" s="101"/>
      <c r="AJ104" s="101"/>
      <c r="AK104" s="102"/>
      <c r="AL104" s="79"/>
    </row>
    <row r="105" spans="1:38" ht="16.5" customHeight="1" x14ac:dyDescent="0.2">
      <c r="A105" s="79"/>
      <c r="B105" s="170"/>
      <c r="C105" s="171"/>
      <c r="D105" s="171"/>
      <c r="E105" s="171"/>
      <c r="F105" s="172"/>
      <c r="G105" s="170"/>
      <c r="H105" s="171"/>
      <c r="I105" s="171"/>
      <c r="J105" s="172"/>
      <c r="K105" s="170"/>
      <c r="L105" s="171"/>
      <c r="M105" s="171"/>
      <c r="N105" s="171"/>
      <c r="O105" s="172"/>
      <c r="P105" s="173">
        <f>IF(NOT(B105=0),ROUNDUP(G105*K105/1000,1),)</f>
        <v>0</v>
      </c>
      <c r="Q105" s="174"/>
      <c r="R105" s="174"/>
      <c r="S105" s="175"/>
      <c r="T105" s="170"/>
      <c r="U105" s="171"/>
      <c r="V105" s="171"/>
      <c r="W105" s="171"/>
      <c r="X105" s="171"/>
      <c r="Y105" s="171"/>
      <c r="Z105" s="171"/>
      <c r="AA105" s="172"/>
      <c r="AB105" s="84"/>
      <c r="AC105" s="85"/>
      <c r="AD105" s="85"/>
      <c r="AE105" s="85"/>
      <c r="AF105" s="86"/>
      <c r="AG105" s="87">
        <f>IF(NOT(B105=0),ROUNDDOWN(G105*K105*T105*AB105/100/1000,0),)</f>
        <v>0</v>
      </c>
      <c r="AH105" s="88"/>
      <c r="AI105" s="88"/>
      <c r="AJ105" s="88"/>
      <c r="AK105" s="89"/>
      <c r="AL105" s="79"/>
    </row>
    <row r="106" spans="1:38" ht="16.5" customHeight="1" x14ac:dyDescent="0.2">
      <c r="A106" s="79"/>
      <c r="B106" s="176"/>
      <c r="C106" s="177"/>
      <c r="D106" s="177"/>
      <c r="E106" s="177"/>
      <c r="F106" s="178"/>
      <c r="G106" s="176"/>
      <c r="H106" s="177"/>
      <c r="I106" s="177"/>
      <c r="J106" s="178"/>
      <c r="K106" s="176"/>
      <c r="L106" s="177"/>
      <c r="M106" s="177"/>
      <c r="N106" s="177"/>
      <c r="O106" s="178"/>
      <c r="P106" s="179">
        <f t="shared" ref="P106:P108" si="0">IF(NOT(B106=0),ROUNDUP(G106*K106/1000,1),)</f>
        <v>0</v>
      </c>
      <c r="Q106" s="180"/>
      <c r="R106" s="180"/>
      <c r="S106" s="181"/>
      <c r="T106" s="176"/>
      <c r="U106" s="177"/>
      <c r="V106" s="177"/>
      <c r="W106" s="177"/>
      <c r="X106" s="177"/>
      <c r="Y106" s="177"/>
      <c r="Z106" s="177"/>
      <c r="AA106" s="178"/>
      <c r="AB106" s="182"/>
      <c r="AC106" s="114"/>
      <c r="AD106" s="114"/>
      <c r="AE106" s="114"/>
      <c r="AF106" s="115"/>
      <c r="AG106" s="87">
        <f t="shared" ref="AG106:AG108" si="1">IF(NOT(B106=0),ROUNDDOWN(G106*K106*T106*AB106/100/1000,0),)</f>
        <v>0</v>
      </c>
      <c r="AH106" s="88"/>
      <c r="AI106" s="88"/>
      <c r="AJ106" s="88"/>
      <c r="AK106" s="89"/>
      <c r="AL106" s="79"/>
    </row>
    <row r="107" spans="1:38" ht="16.5" customHeight="1" x14ac:dyDescent="0.2">
      <c r="A107" s="79"/>
      <c r="B107" s="176"/>
      <c r="C107" s="177"/>
      <c r="D107" s="177"/>
      <c r="E107" s="177"/>
      <c r="F107" s="178"/>
      <c r="G107" s="176"/>
      <c r="H107" s="177"/>
      <c r="I107" s="177"/>
      <c r="J107" s="178"/>
      <c r="K107" s="176"/>
      <c r="L107" s="177"/>
      <c r="M107" s="177"/>
      <c r="N107" s="177"/>
      <c r="O107" s="178"/>
      <c r="P107" s="179">
        <f t="shared" si="0"/>
        <v>0</v>
      </c>
      <c r="Q107" s="180"/>
      <c r="R107" s="180"/>
      <c r="S107" s="181"/>
      <c r="T107" s="176"/>
      <c r="U107" s="177"/>
      <c r="V107" s="177"/>
      <c r="W107" s="177"/>
      <c r="X107" s="177"/>
      <c r="Y107" s="177"/>
      <c r="Z107" s="177"/>
      <c r="AA107" s="178"/>
      <c r="AB107" s="182"/>
      <c r="AC107" s="114"/>
      <c r="AD107" s="114"/>
      <c r="AE107" s="114"/>
      <c r="AF107" s="115"/>
      <c r="AG107" s="87">
        <f t="shared" si="1"/>
        <v>0</v>
      </c>
      <c r="AH107" s="88"/>
      <c r="AI107" s="88"/>
      <c r="AJ107" s="88"/>
      <c r="AK107" s="89"/>
      <c r="AL107" s="79"/>
    </row>
    <row r="108" spans="1:38" ht="16.5" customHeight="1" x14ac:dyDescent="0.2">
      <c r="A108" s="79"/>
      <c r="B108" s="185"/>
      <c r="C108" s="186"/>
      <c r="D108" s="186"/>
      <c r="E108" s="186"/>
      <c r="F108" s="187"/>
      <c r="G108" s="185"/>
      <c r="H108" s="186"/>
      <c r="I108" s="186"/>
      <c r="J108" s="187"/>
      <c r="K108" s="185"/>
      <c r="L108" s="186"/>
      <c r="M108" s="186"/>
      <c r="N108" s="186"/>
      <c r="O108" s="187"/>
      <c r="P108" s="188">
        <f t="shared" si="0"/>
        <v>0</v>
      </c>
      <c r="Q108" s="189"/>
      <c r="R108" s="189"/>
      <c r="S108" s="190"/>
      <c r="T108" s="185"/>
      <c r="U108" s="186"/>
      <c r="V108" s="186"/>
      <c r="W108" s="186"/>
      <c r="X108" s="186"/>
      <c r="Y108" s="186"/>
      <c r="Z108" s="186"/>
      <c r="AA108" s="187"/>
      <c r="AB108" s="191"/>
      <c r="AC108" s="160"/>
      <c r="AD108" s="160"/>
      <c r="AE108" s="160"/>
      <c r="AF108" s="161"/>
      <c r="AG108" s="87">
        <f t="shared" si="1"/>
        <v>0</v>
      </c>
      <c r="AH108" s="88"/>
      <c r="AI108" s="88"/>
      <c r="AJ108" s="88"/>
      <c r="AK108" s="89"/>
      <c r="AL108" s="79"/>
    </row>
    <row r="109" spans="1:38" ht="16.5" customHeight="1" x14ac:dyDescent="0.2">
      <c r="A109" s="79"/>
      <c r="B109" s="79"/>
      <c r="C109" s="79"/>
      <c r="D109" s="92" t="s">
        <v>114</v>
      </c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 t="str">
        <f>CONCATENATE(SUM(P105:P108)," [kWc]")</f>
        <v>0 [kWc]</v>
      </c>
      <c r="Q109" s="90"/>
      <c r="R109" s="90"/>
      <c r="S109" s="91"/>
      <c r="T109" s="79"/>
      <c r="U109" s="79"/>
      <c r="V109" s="92" t="s">
        <v>100</v>
      </c>
      <c r="W109" s="90"/>
      <c r="X109" s="90"/>
      <c r="Y109" s="90"/>
      <c r="Z109" s="90"/>
      <c r="AA109" s="90"/>
      <c r="AB109" s="90"/>
      <c r="AC109" s="90"/>
      <c r="AD109" s="90"/>
      <c r="AE109" s="90"/>
      <c r="AF109" s="183" t="str">
        <f>CONCATENATE(ROUNDDOWN(SUM(AF105:AK108),0)," [kWh]")</f>
        <v>0 [kWh]</v>
      </c>
      <c r="AG109" s="90"/>
      <c r="AH109" s="90"/>
      <c r="AI109" s="90"/>
      <c r="AJ109" s="90"/>
      <c r="AK109" s="91"/>
      <c r="AL109" s="79"/>
    </row>
    <row r="110" spans="1:38" ht="9.75" customHeight="1" x14ac:dyDescent="0.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50"/>
      <c r="AG110" s="51"/>
      <c r="AH110" s="51"/>
      <c r="AI110" s="51"/>
      <c r="AJ110" s="51"/>
      <c r="AK110" s="51"/>
      <c r="AL110" s="79"/>
    </row>
    <row r="111" spans="1:38" ht="16.5" customHeight="1" x14ac:dyDescent="0.2">
      <c r="A111" s="79"/>
      <c r="C111" s="52"/>
      <c r="D111" s="184" t="str">
        <f>CONCATENATE(data!$B$23," ",AF109," ",IF(SUM(AF105:AK108)&gt;=AC97,data!$B$25,data!$B$26)," ",AC97," [kWh].")</f>
        <v>La production d'électricité solaire totale annuelle estimée à 0 [kWh] est supérieure aux exigences légales de 0 [kWh].</v>
      </c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52"/>
      <c r="AK111" s="52"/>
      <c r="AL111" s="79"/>
    </row>
    <row r="112" spans="1:38" ht="16.5" customHeight="1" x14ac:dyDescent="0.2">
      <c r="A112" s="79"/>
      <c r="B112" s="52"/>
      <c r="C112" s="52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52"/>
      <c r="AK112" s="52"/>
      <c r="AL112" s="79"/>
    </row>
    <row r="113" spans="1:38" ht="9.75" customHeight="1" x14ac:dyDescent="0.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50"/>
      <c r="AG113" s="51"/>
      <c r="AH113" s="51"/>
      <c r="AI113" s="51"/>
      <c r="AJ113" s="51"/>
      <c r="AK113" s="51"/>
      <c r="AL113" s="79"/>
    </row>
    <row r="114" spans="1:38" ht="16.149999999999999" customHeight="1" x14ac:dyDescent="0.2">
      <c r="A114" s="79"/>
      <c r="B114" s="192" t="s">
        <v>94</v>
      </c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79"/>
    </row>
    <row r="115" spans="1:38" ht="16.5" customHeight="1" x14ac:dyDescent="0.2">
      <c r="A115" s="79"/>
      <c r="B115" s="144" t="s">
        <v>108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79"/>
    </row>
    <row r="116" spans="1:38" ht="16.5" customHeight="1" x14ac:dyDescent="0.2">
      <c r="A116" s="79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79"/>
    </row>
    <row r="117" spans="1:38" ht="16.5" customHeight="1" x14ac:dyDescent="0.2">
      <c r="A117" s="79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79"/>
    </row>
    <row r="118" spans="1:38" ht="9.75" customHeight="1" thickBot="1" x14ac:dyDescent="0.25">
      <c r="A118" s="79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79"/>
    </row>
    <row r="119" spans="1:38" ht="4.5" customHeight="1" x14ac:dyDescent="0.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</row>
    <row r="120" spans="1:38" ht="16.5" customHeight="1" x14ac:dyDescent="0.2">
      <c r="A120" s="79"/>
      <c r="B120" s="107" t="s">
        <v>5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</row>
    <row r="121" spans="1:38" ht="16.5" customHeight="1" x14ac:dyDescent="0.2">
      <c r="A121" s="79"/>
      <c r="B121" s="79"/>
      <c r="C121" s="130" t="s">
        <v>10</v>
      </c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</row>
    <row r="122" spans="1:38" ht="16.5" customHeight="1" x14ac:dyDescent="0.2">
      <c r="A122" s="79"/>
      <c r="B122" s="79"/>
      <c r="C122" s="130" t="s">
        <v>11</v>
      </c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</row>
    <row r="123" spans="1:38" ht="16.5" customHeight="1" x14ac:dyDescent="0.2">
      <c r="A123" s="79"/>
      <c r="B123" s="79"/>
      <c r="C123" s="130" t="s">
        <v>12</v>
      </c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</row>
    <row r="124" spans="1:38" ht="9.75" customHeight="1" thickBot="1" x14ac:dyDescent="0.25">
      <c r="A124" s="79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79"/>
    </row>
    <row r="125" spans="1:38" ht="4.5" customHeight="1" x14ac:dyDescent="0.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</row>
    <row r="126" spans="1:38" ht="16.5" customHeight="1" x14ac:dyDescent="0.2">
      <c r="A126" s="79"/>
      <c r="B126" s="107" t="s">
        <v>13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79"/>
    </row>
    <row r="127" spans="1:38" ht="9.75" customHeight="1" x14ac:dyDescent="0.2">
      <c r="A127" s="79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</row>
    <row r="128" spans="1:38" ht="16.5" customHeight="1" x14ac:dyDescent="0.2">
      <c r="A128" s="79"/>
      <c r="B128" s="146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8"/>
      <c r="AL128" s="79"/>
    </row>
    <row r="129" spans="1:38" ht="16.5" customHeight="1" x14ac:dyDescent="0.2">
      <c r="A129" s="79"/>
      <c r="B129" s="193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5"/>
      <c r="AL129" s="79"/>
    </row>
    <row r="130" spans="1:38" ht="16.5" customHeight="1" x14ac:dyDescent="0.2">
      <c r="A130" s="79"/>
      <c r="B130" s="149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1"/>
      <c r="AL130" s="79"/>
    </row>
    <row r="131" spans="1:38" ht="9.75" customHeight="1" thickBot="1" x14ac:dyDescent="0.25">
      <c r="A131" s="79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79"/>
    </row>
    <row r="132" spans="1:38" ht="4.5" customHeight="1" x14ac:dyDescent="0.2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</row>
    <row r="133" spans="1:38" ht="16.5" customHeight="1" x14ac:dyDescent="0.2">
      <c r="A133" s="79"/>
      <c r="B133" s="107" t="s">
        <v>14</v>
      </c>
      <c r="C133" s="107"/>
      <c r="D133" s="107"/>
      <c r="E133" s="107"/>
      <c r="F133" s="107"/>
      <c r="G133" s="196"/>
      <c r="H133" s="197" t="s">
        <v>20</v>
      </c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9"/>
      <c r="W133" s="203" t="s">
        <v>110</v>
      </c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5"/>
      <c r="AL133" s="79"/>
    </row>
    <row r="134" spans="1:38" ht="9.75" customHeight="1" x14ac:dyDescent="0.2">
      <c r="A134" s="79"/>
      <c r="B134" s="77"/>
      <c r="C134" s="77"/>
      <c r="D134" s="77"/>
      <c r="E134" s="77"/>
      <c r="F134" s="77"/>
      <c r="G134" s="77"/>
      <c r="H134" s="200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2"/>
      <c r="W134" s="206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8"/>
      <c r="AL134" s="79"/>
    </row>
    <row r="135" spans="1:38" ht="16.5" customHeight="1" x14ac:dyDescent="0.2">
      <c r="A135" s="79"/>
      <c r="B135" s="28"/>
      <c r="C135" s="163" t="s">
        <v>18</v>
      </c>
      <c r="D135" s="163"/>
      <c r="E135" s="163"/>
      <c r="F135" s="163"/>
      <c r="G135" s="163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9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1"/>
      <c r="AL135" s="79"/>
    </row>
    <row r="136" spans="1:38" ht="16.5" customHeight="1" x14ac:dyDescent="0.2">
      <c r="A136" s="79"/>
      <c r="B136" s="28"/>
      <c r="C136" s="163"/>
      <c r="D136" s="163"/>
      <c r="E136" s="163"/>
      <c r="F136" s="163"/>
      <c r="G136" s="163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22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4"/>
      <c r="AL136" s="79"/>
    </row>
    <row r="137" spans="1:38" ht="16.5" customHeight="1" x14ac:dyDescent="0.2">
      <c r="A137" s="79"/>
      <c r="B137" s="53"/>
      <c r="C137" s="130" t="s">
        <v>15</v>
      </c>
      <c r="D137" s="130"/>
      <c r="E137" s="130"/>
      <c r="F137" s="130"/>
      <c r="G137" s="130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6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8"/>
      <c r="AL137" s="79"/>
    </row>
    <row r="138" spans="1:38" ht="16.5" customHeight="1" x14ac:dyDescent="0.2">
      <c r="A138" s="79"/>
      <c r="B138" s="53"/>
      <c r="C138" s="130" t="s">
        <v>16</v>
      </c>
      <c r="D138" s="130"/>
      <c r="E138" s="130"/>
      <c r="F138" s="130"/>
      <c r="G138" s="130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6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8"/>
      <c r="AL138" s="79"/>
    </row>
    <row r="139" spans="1:38" ht="16.5" customHeight="1" x14ac:dyDescent="0.2">
      <c r="A139" s="79"/>
      <c r="B139" s="28"/>
      <c r="C139" s="163" t="s">
        <v>19</v>
      </c>
      <c r="D139" s="163"/>
      <c r="E139" s="163"/>
      <c r="F139" s="163"/>
      <c r="G139" s="163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11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3"/>
      <c r="AL139" s="79"/>
    </row>
    <row r="140" spans="1:38" ht="16.5" customHeight="1" x14ac:dyDescent="0.2">
      <c r="A140" s="79"/>
      <c r="B140" s="28"/>
      <c r="C140" s="163"/>
      <c r="D140" s="163"/>
      <c r="E140" s="163"/>
      <c r="F140" s="163"/>
      <c r="G140" s="163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4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6"/>
      <c r="AL140" s="79"/>
    </row>
    <row r="141" spans="1:38" ht="16.5" customHeight="1" x14ac:dyDescent="0.2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</row>
    <row r="145" s="22" customFormat="1" ht="16.5" hidden="1" customHeight="1" x14ac:dyDescent="0.2"/>
    <row r="146" s="22" customFormat="1" ht="16.5" hidden="1" customHeight="1" x14ac:dyDescent="0.2"/>
    <row r="147" s="22" customFormat="1" ht="16.5" hidden="1" customHeight="1" x14ac:dyDescent="0.2"/>
  </sheetData>
  <sheetProtection algorithmName="SHA-512" hashValue="M3HNsgmvTEgInMw74t3EgHWvBqtJKzOurAd4CBQTuEGKfWSa7SB78JAWzYIYOKK1bFpeU5jdKu6hPpg9a7B6qA==" saltValue="TEdfqKLp+vcnc90A0Ci/6Q==" spinCount="100000" sheet="1" objects="1" scenarios="1" selectLockedCells="1"/>
  <mergeCells count="191">
    <mergeCell ref="C139:G140"/>
    <mergeCell ref="H139:V140"/>
    <mergeCell ref="W139:AK140"/>
    <mergeCell ref="C135:G136"/>
    <mergeCell ref="H135:V136"/>
    <mergeCell ref="W135:AK136"/>
    <mergeCell ref="C137:G137"/>
    <mergeCell ref="H137:V137"/>
    <mergeCell ref="W137:AK137"/>
    <mergeCell ref="C138:G138"/>
    <mergeCell ref="H138:V138"/>
    <mergeCell ref="W138:AK138"/>
    <mergeCell ref="B114:AK114"/>
    <mergeCell ref="B115:AK117"/>
    <mergeCell ref="B120:Y120"/>
    <mergeCell ref="C121:N121"/>
    <mergeCell ref="C122:N122"/>
    <mergeCell ref="C123:N123"/>
    <mergeCell ref="B126:AK126"/>
    <mergeCell ref="B128:AK130"/>
    <mergeCell ref="B133:G133"/>
    <mergeCell ref="H133:V134"/>
    <mergeCell ref="W133:AK134"/>
    <mergeCell ref="AB107:AF107"/>
    <mergeCell ref="AB106:AF106"/>
    <mergeCell ref="V109:AE109"/>
    <mergeCell ref="AF109:AK109"/>
    <mergeCell ref="D111:AI112"/>
    <mergeCell ref="B108:F108"/>
    <mergeCell ref="G108:J108"/>
    <mergeCell ref="K108:O108"/>
    <mergeCell ref="P108:S108"/>
    <mergeCell ref="T108:AA108"/>
    <mergeCell ref="AB108:AF108"/>
    <mergeCell ref="B101:Y101"/>
    <mergeCell ref="B105:F105"/>
    <mergeCell ref="G105:J105"/>
    <mergeCell ref="K105:O105"/>
    <mergeCell ref="P105:S105"/>
    <mergeCell ref="T105:AA105"/>
    <mergeCell ref="B106:F106"/>
    <mergeCell ref="B107:F107"/>
    <mergeCell ref="G106:J106"/>
    <mergeCell ref="G107:J107"/>
    <mergeCell ref="K106:O106"/>
    <mergeCell ref="K107:O107"/>
    <mergeCell ref="P107:S107"/>
    <mergeCell ref="P106:S106"/>
    <mergeCell ref="T106:AA106"/>
    <mergeCell ref="T107:AA107"/>
    <mergeCell ref="C90:J90"/>
    <mergeCell ref="K90:AJ91"/>
    <mergeCell ref="C91:J91"/>
    <mergeCell ref="B95:Y95"/>
    <mergeCell ref="AI97:AK98"/>
    <mergeCell ref="C97:N98"/>
    <mergeCell ref="O97:AB97"/>
    <mergeCell ref="O98:AB98"/>
    <mergeCell ref="AC97:AH98"/>
    <mergeCell ref="B80:S80"/>
    <mergeCell ref="B82:T84"/>
    <mergeCell ref="X82:AH83"/>
    <mergeCell ref="Z84:AD84"/>
    <mergeCell ref="AE84:AG84"/>
    <mergeCell ref="C87:J87"/>
    <mergeCell ref="U87:AD87"/>
    <mergeCell ref="AE87:AH87"/>
    <mergeCell ref="AI87:AJ87"/>
    <mergeCell ref="C75:J75"/>
    <mergeCell ref="K75:AJ76"/>
    <mergeCell ref="C76:J76"/>
    <mergeCell ref="C72:J72"/>
    <mergeCell ref="U72:AD72"/>
    <mergeCell ref="AE72:AH72"/>
    <mergeCell ref="AI72:AJ72"/>
    <mergeCell ref="C69:K69"/>
    <mergeCell ref="L69:Q69"/>
    <mergeCell ref="R69:U69"/>
    <mergeCell ref="C46:I46"/>
    <mergeCell ref="X67:AH67"/>
    <mergeCell ref="C68:K68"/>
    <mergeCell ref="L68:Q68"/>
    <mergeCell ref="R68:U68"/>
    <mergeCell ref="Z68:AC68"/>
    <mergeCell ref="AD68:AF68"/>
    <mergeCell ref="C66:K66"/>
    <mergeCell ref="L66:Q66"/>
    <mergeCell ref="R66:U66"/>
    <mergeCell ref="C67:K67"/>
    <mergeCell ref="L67:Q67"/>
    <mergeCell ref="R67:U67"/>
    <mergeCell ref="B63:Q63"/>
    <mergeCell ref="T63:AK63"/>
    <mergeCell ref="C65:K65"/>
    <mergeCell ref="L65:Q65"/>
    <mergeCell ref="R65:U65"/>
    <mergeCell ref="AE49:AH49"/>
    <mergeCell ref="U49:AD49"/>
    <mergeCell ref="AI49:AJ49"/>
    <mergeCell ref="U46:X46"/>
    <mergeCell ref="Y46:AB46"/>
    <mergeCell ref="AC46:AE46"/>
    <mergeCell ref="AI46:AJ46"/>
    <mergeCell ref="AF46:AH46"/>
    <mergeCell ref="S46:T46"/>
    <mergeCell ref="N46:P46"/>
    <mergeCell ref="Q46:R46"/>
    <mergeCell ref="B59:AK60"/>
    <mergeCell ref="T29:U29"/>
    <mergeCell ref="Y29:Z29"/>
    <mergeCell ref="AC29:AK29"/>
    <mergeCell ref="AC33:AK33"/>
    <mergeCell ref="C56:J56"/>
    <mergeCell ref="K56:AJ57"/>
    <mergeCell ref="C57:J57"/>
    <mergeCell ref="C53:U53"/>
    <mergeCell ref="AD42:AF42"/>
    <mergeCell ref="Z42:AC42"/>
    <mergeCell ref="L42:Q42"/>
    <mergeCell ref="R42:U42"/>
    <mergeCell ref="C42:K42"/>
    <mergeCell ref="C43:K43"/>
    <mergeCell ref="L43:Q43"/>
    <mergeCell ref="R43:U43"/>
    <mergeCell ref="Y33:Z33"/>
    <mergeCell ref="T33:U33"/>
    <mergeCell ref="N2:U5"/>
    <mergeCell ref="V2:AK5"/>
    <mergeCell ref="B7:E7"/>
    <mergeCell ref="B9:D9"/>
    <mergeCell ref="AB7:AE7"/>
    <mergeCell ref="AF7:AK7"/>
    <mergeCell ref="F9:AK9"/>
    <mergeCell ref="F7:Z7"/>
    <mergeCell ref="B2:C5"/>
    <mergeCell ref="D2:M5"/>
    <mergeCell ref="AB15:AJ15"/>
    <mergeCell ref="C24:Q24"/>
    <mergeCell ref="AC18:AK19"/>
    <mergeCell ref="S32:AB32"/>
    <mergeCell ref="C32:I32"/>
    <mergeCell ref="B18:N18"/>
    <mergeCell ref="C28:H29"/>
    <mergeCell ref="C21:H21"/>
    <mergeCell ref="C25:R25"/>
    <mergeCell ref="C22:H22"/>
    <mergeCell ref="AC22:AK22"/>
    <mergeCell ref="S18:AB19"/>
    <mergeCell ref="C23:Q23"/>
    <mergeCell ref="S22:AB22"/>
    <mergeCell ref="S28:AB28"/>
    <mergeCell ref="T23:U23"/>
    <mergeCell ref="Y23:Z23"/>
    <mergeCell ref="AC28:AK28"/>
    <mergeCell ref="AC32:AK32"/>
    <mergeCell ref="AC23:AK23"/>
    <mergeCell ref="AA23:AB23"/>
    <mergeCell ref="V29:X29"/>
    <mergeCell ref="R39:U39"/>
    <mergeCell ref="R40:U40"/>
    <mergeCell ref="L40:Q40"/>
    <mergeCell ref="L41:Q41"/>
    <mergeCell ref="R41:U41"/>
    <mergeCell ref="C33:E33"/>
    <mergeCell ref="V33:X33"/>
    <mergeCell ref="B12:I12"/>
    <mergeCell ref="N15:Y15"/>
    <mergeCell ref="AB105:AF105"/>
    <mergeCell ref="AG105:AK105"/>
    <mergeCell ref="AG106:AK106"/>
    <mergeCell ref="AG107:AK107"/>
    <mergeCell ref="AG108:AK108"/>
    <mergeCell ref="P109:S109"/>
    <mergeCell ref="D109:O109"/>
    <mergeCell ref="AA29:AB29"/>
    <mergeCell ref="V23:X23"/>
    <mergeCell ref="C39:K39"/>
    <mergeCell ref="B103:F104"/>
    <mergeCell ref="G103:J104"/>
    <mergeCell ref="K103:O104"/>
    <mergeCell ref="AG103:AK104"/>
    <mergeCell ref="AB103:AF104"/>
    <mergeCell ref="T103:AA104"/>
    <mergeCell ref="P103:S104"/>
    <mergeCell ref="C40:K40"/>
    <mergeCell ref="C41:K41"/>
    <mergeCell ref="AA33:AB33"/>
    <mergeCell ref="B37:Q37"/>
    <mergeCell ref="T37:AK37"/>
    <mergeCell ref="X41:AH41"/>
    <mergeCell ref="L39:Q39"/>
  </mergeCells>
  <conditionalFormatting sqref="D111:AI112">
    <cfRule type="expression" dxfId="1" priority="5">
      <formula>SUM($AF$105:$AK$108)&lt;$AC$97</formula>
    </cfRule>
    <cfRule type="expression" dxfId="0" priority="6">
      <formula>SUM($AF$105:$AK$108)&gt;=$AC$97</formula>
    </cfRule>
  </conditionalFormatting>
  <printOptions horizontalCentered="1"/>
  <pageMargins left="0.35433070866141736" right="0.35433070866141736" top="0.37401574803149606" bottom="0.37401574803149606" header="0.15748031496062992" footer="0.15748031496062992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locked="0" defaultSize="0" autoFill="0" autoLine="0" autoPict="0">
                <anchor moveWithCells="1">
                  <from>
                    <xdr:col>2</xdr:col>
                    <xdr:colOff>171450</xdr:colOff>
                    <xdr:row>13</xdr:row>
                    <xdr:rowOff>0</xdr:rowOff>
                  </from>
                  <to>
                    <xdr:col>3</xdr:col>
                    <xdr:colOff>180975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locked="0" defaultSize="0" autoFill="0" autoLine="0" autoPict="0">
                <anchor moveWithCells="1">
                  <from>
                    <xdr:col>11</xdr:col>
                    <xdr:colOff>171450</xdr:colOff>
                    <xdr:row>13</xdr:row>
                    <xdr:rowOff>0</xdr:rowOff>
                  </from>
                  <to>
                    <xdr:col>12</xdr:col>
                    <xdr:colOff>180975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13</xdr:row>
                    <xdr:rowOff>0</xdr:rowOff>
                  </from>
                  <to>
                    <xdr:col>26</xdr:col>
                    <xdr:colOff>180975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20</xdr:row>
                    <xdr:rowOff>9525</xdr:rowOff>
                  </from>
                  <to>
                    <xdr:col>2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0</xdr:rowOff>
                  </from>
                  <to>
                    <xdr:col>2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23</xdr:row>
                    <xdr:rowOff>0</xdr:rowOff>
                  </from>
                  <to>
                    <xdr:col>2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24</xdr:row>
                    <xdr:rowOff>0</xdr:rowOff>
                  </from>
                  <to>
                    <xdr:col>2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27</xdr:row>
                    <xdr:rowOff>104775</xdr:rowOff>
                  </from>
                  <to>
                    <xdr:col>2</xdr:col>
                    <xdr:colOff>57150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31</xdr:row>
                    <xdr:rowOff>0</xdr:rowOff>
                  </from>
                  <to>
                    <xdr:col>2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32</xdr:row>
                    <xdr:rowOff>0</xdr:rowOff>
                  </from>
                  <to>
                    <xdr:col>2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locked="0" defaultSize="0" autoFill="0" autoLine="0" autoPict="0">
                <anchor moveWithCells="1">
                  <from>
                    <xdr:col>28</xdr:col>
                    <xdr:colOff>66675</xdr:colOff>
                    <xdr:row>20</xdr:row>
                    <xdr:rowOff>200025</xdr:rowOff>
                  </from>
                  <to>
                    <xdr:col>29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locked="0" defaultSize="0" autoFill="0" autoLine="0" autoPict="0">
                <anchor moveWithCells="1">
                  <from>
                    <xdr:col>28</xdr:col>
                    <xdr:colOff>66675</xdr:colOff>
                    <xdr:row>27</xdr:row>
                    <xdr:rowOff>0</xdr:rowOff>
                  </from>
                  <to>
                    <xdr:col>29</xdr:col>
                    <xdr:colOff>85725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locked="0" defaultSize="0" autoFill="0" autoLine="0" autoPict="0">
                <anchor moveWithCells="1">
                  <from>
                    <xdr:col>28</xdr:col>
                    <xdr:colOff>66675</xdr:colOff>
                    <xdr:row>31</xdr:row>
                    <xdr:rowOff>0</xdr:rowOff>
                  </from>
                  <to>
                    <xdr:col>29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44</xdr:row>
                    <xdr:rowOff>76200</xdr:rowOff>
                  </from>
                  <to>
                    <xdr:col>2</xdr:col>
                    <xdr:colOff>57150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66675</xdr:rowOff>
                  </from>
                  <to>
                    <xdr:col>2</xdr:col>
                    <xdr:colOff>57150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51</xdr:row>
                    <xdr:rowOff>0</xdr:rowOff>
                  </from>
                  <to>
                    <xdr:col>2</xdr:col>
                    <xdr:colOff>57150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52</xdr:row>
                    <xdr:rowOff>0</xdr:rowOff>
                  </from>
                  <to>
                    <xdr:col>2</xdr:col>
                    <xdr:colOff>57150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54</xdr:row>
                    <xdr:rowOff>57150</xdr:rowOff>
                  </from>
                  <to>
                    <xdr:col>2</xdr:col>
                    <xdr:colOff>57150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71</xdr:row>
                    <xdr:rowOff>0</xdr:rowOff>
                  </from>
                  <to>
                    <xdr:col>2</xdr:col>
                    <xdr:colOff>57150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74</xdr:row>
                    <xdr:rowOff>9525</xdr:rowOff>
                  </from>
                  <to>
                    <xdr:col>2</xdr:col>
                    <xdr:colOff>57150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Check Box 45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21</xdr:row>
                    <xdr:rowOff>0</xdr:rowOff>
                  </from>
                  <to>
                    <xdr:col>2</xdr:col>
                    <xdr:colOff>57150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0</xdr:rowOff>
                  </from>
                  <to>
                    <xdr:col>2</xdr:col>
                    <xdr:colOff>57150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6" name="Check Box 47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89</xdr:row>
                    <xdr:rowOff>9525</xdr:rowOff>
                  </from>
                  <to>
                    <xdr:col>2</xdr:col>
                    <xdr:colOff>57150</xdr:colOff>
                    <xdr:row>90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F84BE3E-5C8C-4885-A469-459CCC1F3672}">
            <xm:f>AND(data!$D$17,$Y$46&lt;$AF$46)</xm:f>
            <x14:dxf>
              <fill>
                <patternFill>
                  <bgColor rgb="FFE6B8B7"/>
                </patternFill>
              </fill>
            </x14:dxf>
          </x14:cfRule>
          <x14:cfRule type="expression" priority="2" id="{6AEA7E53-B3E2-4464-A905-F2CBA3F78117}">
            <xm:f>AND(data!$D$17,$Y$46&gt;=$AF$46)</xm:f>
            <x14:dxf>
              <fill>
                <patternFill>
                  <bgColor rgb="FFDAE4BC"/>
                </patternFill>
              </fill>
            </x14:dxf>
          </x14:cfRule>
          <xm:sqref>Y46:AJ46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64AD8E-7508-4F44-B21A-81D4CD24895B}">
          <x14:formula1>
            <xm:f>data!$B$3:$B$14</xm:f>
          </x14:formula1>
          <xm:sqref>C66:K69 C40:K43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CE17-CB56-4735-A03E-B90E1144DA19}">
  <sheetPr codeName="Feuil3"/>
  <dimension ref="B2:D26"/>
  <sheetViews>
    <sheetView workbookViewId="0">
      <selection activeCell="B26" sqref="B26:D26"/>
    </sheetView>
  </sheetViews>
  <sheetFormatPr baseColWidth="10" defaultColWidth="12" defaultRowHeight="12.75" x14ac:dyDescent="0.2"/>
  <cols>
    <col min="1" max="1" width="12" style="1"/>
    <col min="2" max="2" width="28" style="1" customWidth="1"/>
    <col min="3" max="7" width="12" style="1" customWidth="1"/>
    <col min="8" max="16384" width="12" style="1"/>
  </cols>
  <sheetData>
    <row r="2" spans="2:4" x14ac:dyDescent="0.2">
      <c r="B2" s="10" t="s">
        <v>73</v>
      </c>
      <c r="C2" s="11" t="s">
        <v>74</v>
      </c>
      <c r="D2" s="12" t="s">
        <v>75</v>
      </c>
    </row>
    <row r="3" spans="2:4" x14ac:dyDescent="0.2">
      <c r="B3" s="8" t="s">
        <v>61</v>
      </c>
      <c r="C3" s="13">
        <v>75</v>
      </c>
      <c r="D3" s="14">
        <v>100</v>
      </c>
    </row>
    <row r="4" spans="2:4" x14ac:dyDescent="0.2">
      <c r="B4" s="8" t="s">
        <v>62</v>
      </c>
      <c r="C4" s="13">
        <v>50</v>
      </c>
      <c r="D4" s="14">
        <v>80</v>
      </c>
    </row>
    <row r="5" spans="2:4" x14ac:dyDescent="0.2">
      <c r="B5" s="8" t="s">
        <v>63</v>
      </c>
      <c r="C5" s="13">
        <v>25</v>
      </c>
      <c r="D5" s="14">
        <v>80</v>
      </c>
    </row>
    <row r="6" spans="2:4" x14ac:dyDescent="0.2">
      <c r="B6" s="8" t="s">
        <v>64</v>
      </c>
      <c r="C6" s="13">
        <v>25</v>
      </c>
      <c r="D6" s="14">
        <v>40</v>
      </c>
    </row>
    <row r="7" spans="2:4" x14ac:dyDescent="0.2">
      <c r="B7" s="8" t="s">
        <v>65</v>
      </c>
      <c r="C7" s="13">
        <v>25</v>
      </c>
      <c r="D7" s="14">
        <v>120</v>
      </c>
    </row>
    <row r="8" spans="2:4" x14ac:dyDescent="0.2">
      <c r="B8" s="8" t="s">
        <v>66</v>
      </c>
      <c r="C8" s="13">
        <v>200</v>
      </c>
      <c r="D8" s="14">
        <v>120</v>
      </c>
    </row>
    <row r="9" spans="2:4" x14ac:dyDescent="0.2">
      <c r="B9" s="8" t="s">
        <v>68</v>
      </c>
      <c r="C9" s="13">
        <v>50</v>
      </c>
      <c r="D9" s="14">
        <v>60</v>
      </c>
    </row>
    <row r="10" spans="2:4" x14ac:dyDescent="0.2">
      <c r="B10" s="8" t="s">
        <v>69</v>
      </c>
      <c r="C10" s="13">
        <v>100</v>
      </c>
      <c r="D10" s="14">
        <v>100</v>
      </c>
    </row>
    <row r="11" spans="2:4" x14ac:dyDescent="0.2">
      <c r="B11" s="8" t="s">
        <v>70</v>
      </c>
      <c r="C11" s="13">
        <v>25</v>
      </c>
      <c r="D11" s="14">
        <v>60</v>
      </c>
    </row>
    <row r="12" spans="2:4" x14ac:dyDescent="0.2">
      <c r="B12" s="8" t="s">
        <v>67</v>
      </c>
      <c r="C12" s="13">
        <v>5</v>
      </c>
      <c r="D12" s="14">
        <v>20</v>
      </c>
    </row>
    <row r="13" spans="2:4" x14ac:dyDescent="0.2">
      <c r="B13" s="8" t="s">
        <v>71</v>
      </c>
      <c r="C13" s="13">
        <v>300</v>
      </c>
      <c r="D13" s="14">
        <v>20</v>
      </c>
    </row>
    <row r="14" spans="2:4" x14ac:dyDescent="0.2">
      <c r="B14" s="9" t="s">
        <v>72</v>
      </c>
      <c r="C14" s="15">
        <v>300</v>
      </c>
      <c r="D14" s="16">
        <v>200</v>
      </c>
    </row>
    <row r="16" spans="2:4" x14ac:dyDescent="0.2">
      <c r="B16" s="229" t="s">
        <v>81</v>
      </c>
      <c r="C16" s="230"/>
      <c r="D16" s="231"/>
    </row>
    <row r="17" spans="2:4" x14ac:dyDescent="0.2">
      <c r="B17" s="8" t="s">
        <v>83</v>
      </c>
      <c r="C17" s="17" t="b">
        <v>0</v>
      </c>
      <c r="D17" s="18" t="b">
        <f>AND(C17,NOT(C18))</f>
        <v>0</v>
      </c>
    </row>
    <row r="18" spans="2:4" x14ac:dyDescent="0.2">
      <c r="B18" s="8" t="s">
        <v>82</v>
      </c>
      <c r="C18" s="17" t="b">
        <v>0</v>
      </c>
      <c r="D18" s="18" t="b">
        <f>AND(C18,NOT(C17))</f>
        <v>0</v>
      </c>
    </row>
    <row r="19" spans="2:4" x14ac:dyDescent="0.2">
      <c r="B19" s="8" t="s">
        <v>84</v>
      </c>
      <c r="C19" s="17" t="b">
        <v>0</v>
      </c>
      <c r="D19" s="18"/>
    </row>
    <row r="20" spans="2:4" x14ac:dyDescent="0.2">
      <c r="B20" s="9" t="s">
        <v>85</v>
      </c>
      <c r="C20" s="19" t="b">
        <v>0</v>
      </c>
      <c r="D20" s="20"/>
    </row>
    <row r="22" spans="2:4" x14ac:dyDescent="0.2">
      <c r="B22" s="229" t="s">
        <v>102</v>
      </c>
      <c r="C22" s="230"/>
      <c r="D22" s="231"/>
    </row>
    <row r="23" spans="2:4" ht="12.75" customHeight="1" x14ac:dyDescent="0.2">
      <c r="B23" s="238" t="s">
        <v>103</v>
      </c>
      <c r="C23" s="239"/>
      <c r="D23" s="240"/>
    </row>
    <row r="24" spans="2:4" ht="12.75" customHeight="1" x14ac:dyDescent="0.2">
      <c r="B24" s="241"/>
      <c r="C24" s="242"/>
      <c r="D24" s="243"/>
    </row>
    <row r="25" spans="2:4" x14ac:dyDescent="0.2">
      <c r="B25" s="232" t="s">
        <v>111</v>
      </c>
      <c r="C25" s="233"/>
      <c r="D25" s="234"/>
    </row>
    <row r="26" spans="2:4" x14ac:dyDescent="0.2">
      <c r="B26" s="235" t="s">
        <v>101</v>
      </c>
      <c r="C26" s="236"/>
      <c r="D26" s="237"/>
    </row>
  </sheetData>
  <mergeCells count="5">
    <mergeCell ref="B22:D22"/>
    <mergeCell ref="B16:D16"/>
    <mergeCell ref="B25:D25"/>
    <mergeCell ref="B26:D26"/>
    <mergeCell ref="B23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introduction</vt:lpstr>
      <vt:lpstr>formulaire</vt:lpstr>
      <vt:lpstr>data</vt:lpstr>
      <vt:lpstr>Formulaires_énergie</vt:lpstr>
      <vt:lpstr>Formulaires_énergie_Vaud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Thoumyre Charles</dc:creator>
  <cp:lastModifiedBy>Thoumyre Charles</cp:lastModifiedBy>
  <cp:lastPrinted>2024-04-08T11:50:12Z</cp:lastPrinted>
  <dcterms:created xsi:type="dcterms:W3CDTF">2023-03-22T11:58:24Z</dcterms:created>
  <dcterms:modified xsi:type="dcterms:W3CDTF">2024-04-10T07:22:49Z</dcterms:modified>
</cp:coreProperties>
</file>