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9425" windowHeight="9270"/>
  </bookViews>
  <sheets>
    <sheet name="Formulaire" sheetId="1" r:id="rId1"/>
    <sheet name="Paramètres" sheetId="2" state="hidden" r:id="rId2"/>
  </sheets>
  <definedNames>
    <definedName name="_xlnm._FilterDatabase" localSheetId="1" hidden="1">Paramètres!$A$1:$C$311</definedName>
    <definedName name="_xlnm.Print_Area" localSheetId="0">Formulaire!$A:$E</definedName>
  </definedNames>
  <calcPr calcId="145621"/>
</workbook>
</file>

<file path=xl/calcChain.xml><?xml version="1.0" encoding="utf-8"?>
<calcChain xmlns="http://schemas.openxmlformats.org/spreadsheetml/2006/main">
  <c r="B12" i="1" l="1"/>
  <c r="E11" i="1"/>
  <c r="E29" i="1" l="1"/>
  <c r="E125" i="1" l="1"/>
  <c r="E133" i="1" s="1"/>
  <c r="E43" i="1" l="1"/>
  <c r="C123" i="1"/>
  <c r="C122" i="1"/>
  <c r="C125" i="1" s="1"/>
  <c r="C133" i="1" s="1"/>
  <c r="C26" i="1" l="1"/>
  <c r="C25" i="1"/>
  <c r="C24" i="1"/>
  <c r="C23" i="1"/>
  <c r="C22" i="1"/>
  <c r="C100" i="1" l="1"/>
  <c r="B100" i="1" s="1"/>
  <c r="C27" i="1" l="1"/>
  <c r="C20" i="1"/>
  <c r="C29" i="1" l="1"/>
  <c r="C43" i="1" s="1"/>
  <c r="E79" i="1" l="1"/>
  <c r="C134" i="1" l="1"/>
  <c r="B134" i="1" s="1"/>
  <c r="C79" i="1"/>
  <c r="C80" i="1" s="1"/>
  <c r="B80" i="1" s="1"/>
  <c r="C44" i="1" l="1"/>
  <c r="B44" i="1" s="1"/>
</calcChain>
</file>

<file path=xl/sharedStrings.xml><?xml version="1.0" encoding="utf-8"?>
<sst xmlns="http://schemas.openxmlformats.org/spreadsheetml/2006/main" count="739" uniqueCount="420">
  <si>
    <t>Indications pour remplir le questionnaire</t>
  </si>
  <si>
    <t>Commune</t>
  </si>
  <si>
    <t>1. Routes et infrastructures</t>
  </si>
  <si>
    <t>Périmètre concerné</t>
  </si>
  <si>
    <t>Nature des charges</t>
  </si>
  <si>
    <t>Charges admises</t>
  </si>
  <si>
    <t>Charges de fonctionnement</t>
  </si>
  <si>
    <t>A déduire</t>
  </si>
  <si>
    <t>3. Transports scolaires</t>
  </si>
  <si>
    <t>4. Forêts</t>
  </si>
  <si>
    <t xml:space="preserve">Date : </t>
  </si>
  <si>
    <t>Aigle</t>
  </si>
  <si>
    <t>Bex</t>
  </si>
  <si>
    <t>Chessel</t>
  </si>
  <si>
    <t>Corbeyrier</t>
  </si>
  <si>
    <t>Gryon</t>
  </si>
  <si>
    <t>Lavey-Morcles</t>
  </si>
  <si>
    <t>Leysin</t>
  </si>
  <si>
    <t>Noville</t>
  </si>
  <si>
    <t>Ollon</t>
  </si>
  <si>
    <t>Ormont-Dessous</t>
  </si>
  <si>
    <t>Ormont-Dessus</t>
  </si>
  <si>
    <t>Rennaz</t>
  </si>
  <si>
    <t>Roche</t>
  </si>
  <si>
    <t>Villeneuve</t>
  </si>
  <si>
    <t>Yvorne</t>
  </si>
  <si>
    <t>Avenches</t>
  </si>
  <si>
    <t>Bussy-sur-Moudon</t>
  </si>
  <si>
    <t>Champtauroz</t>
  </si>
  <si>
    <t>Chavannes-sur-Moudon</t>
  </si>
  <si>
    <t>Chevroux</t>
  </si>
  <si>
    <t>Corcelles-le-Jorat</t>
  </si>
  <si>
    <t>Corcelles-près-Payerne</t>
  </si>
  <si>
    <t>Cudrefin</t>
  </si>
  <si>
    <t>Curtilles</t>
  </si>
  <si>
    <t>Dompierre</t>
  </si>
  <si>
    <t>Faoug</t>
  </si>
  <si>
    <t>Grandcour</t>
  </si>
  <si>
    <t>Henniez</t>
  </si>
  <si>
    <t>Hermenches</t>
  </si>
  <si>
    <t>Lovatens</t>
  </si>
  <si>
    <t>Lucens</t>
  </si>
  <si>
    <t>Missy</t>
  </si>
  <si>
    <t>Moudon</t>
  </si>
  <si>
    <t>Payerne</t>
  </si>
  <si>
    <t>Prévonloup</t>
  </si>
  <si>
    <t>Ropraz</t>
  </si>
  <si>
    <t>Rossenges</t>
  </si>
  <si>
    <t>Syens</t>
  </si>
  <si>
    <t>Trey</t>
  </si>
  <si>
    <t>Valbroye</t>
  </si>
  <si>
    <t>Villars-le-Comte</t>
  </si>
  <si>
    <t>Villarzel</t>
  </si>
  <si>
    <t>Vucherens</t>
  </si>
  <si>
    <t>Vulliens</t>
  </si>
  <si>
    <t>Vully-les-Lacs</t>
  </si>
  <si>
    <t>Assens</t>
  </si>
  <si>
    <t>Bercher</t>
  </si>
  <si>
    <t>Bettens</t>
  </si>
  <si>
    <t>Bioley-Orjulaz</t>
  </si>
  <si>
    <t>Bottens</t>
  </si>
  <si>
    <t>Boulens</t>
  </si>
  <si>
    <t>Bournens</t>
  </si>
  <si>
    <t>Boussens</t>
  </si>
  <si>
    <t>Bretigny-sur-Morrens</t>
  </si>
  <si>
    <t>Cugy</t>
  </si>
  <si>
    <t>Daillens</t>
  </si>
  <si>
    <t>Echallens</t>
  </si>
  <si>
    <t>Essertines-sur-Yverdon</t>
  </si>
  <si>
    <t>Etagnières</t>
  </si>
  <si>
    <t>Fey</t>
  </si>
  <si>
    <t>Froideville</t>
  </si>
  <si>
    <t>Goumoëns</t>
  </si>
  <si>
    <t>Jorat-Menthue</t>
  </si>
  <si>
    <t>Lussery-Villars</t>
  </si>
  <si>
    <t>Mex</t>
  </si>
  <si>
    <t>Montanaire</t>
  </si>
  <si>
    <t>Montilliez</t>
  </si>
  <si>
    <t>Morrens</t>
  </si>
  <si>
    <t>Ogens</t>
  </si>
  <si>
    <t>Oppens</t>
  </si>
  <si>
    <t>Oulens-sous-Echallens</t>
  </si>
  <si>
    <t>Pailly</t>
  </si>
  <si>
    <t>Penthalaz</t>
  </si>
  <si>
    <t>Penthaz</t>
  </si>
  <si>
    <t>Penthéréaz</t>
  </si>
  <si>
    <t>Poliez-Pittet</t>
  </si>
  <si>
    <t>Rueyres</t>
  </si>
  <si>
    <t>Saint-Barthélemy</t>
  </si>
  <si>
    <t>Sullens</t>
  </si>
  <si>
    <t>Villars-le-Terroir</t>
  </si>
  <si>
    <t>Vuarrens</t>
  </si>
  <si>
    <t>Vufflens-la-Ville</t>
  </si>
  <si>
    <t>L'Abbaye</t>
  </si>
  <si>
    <t>L'Abergement</t>
  </si>
  <si>
    <t>Agiez</t>
  </si>
  <si>
    <t>Arnex-sur-Orbe</t>
  </si>
  <si>
    <t>Ballaigues</t>
  </si>
  <si>
    <t>Baulmes</t>
  </si>
  <si>
    <t>Bavois</t>
  </si>
  <si>
    <t>Belmont-sur-Yverdon</t>
  </si>
  <si>
    <t>Bioley-Magnoux</t>
  </si>
  <si>
    <t>Bofflens</t>
  </si>
  <si>
    <t>Bonvillars</t>
  </si>
  <si>
    <t>Bretonnières</t>
  </si>
  <si>
    <t>Bullet</t>
  </si>
  <si>
    <t>Chamblon</t>
  </si>
  <si>
    <t>Champagne</t>
  </si>
  <si>
    <t>Champvent</t>
  </si>
  <si>
    <t>Chavannes-le-Chêne</t>
  </si>
  <si>
    <t>Chavornay</t>
  </si>
  <si>
    <t>Chêne-Pâquier</t>
  </si>
  <si>
    <t>Le Chenit</t>
  </si>
  <si>
    <t>Cheseaux-Noréaz</t>
  </si>
  <si>
    <t>Les Clées</t>
  </si>
  <si>
    <t>Concise</t>
  </si>
  <si>
    <t>Corcelles-près-Concise</t>
  </si>
  <si>
    <t>Cronay</t>
  </si>
  <si>
    <t>Croy</t>
  </si>
  <si>
    <t>Cuarny</t>
  </si>
  <si>
    <t>Démoret</t>
  </si>
  <si>
    <t>Donneloye</t>
  </si>
  <si>
    <t>Ependes</t>
  </si>
  <si>
    <t>Fiez</t>
  </si>
  <si>
    <t>Fontaines-sur-Grandson</t>
  </si>
  <si>
    <t>Giez</t>
  </si>
  <si>
    <t>Grandevent</t>
  </si>
  <si>
    <t>Grandson</t>
  </si>
  <si>
    <t>Juriens</t>
  </si>
  <si>
    <t>Le Lieu</t>
  </si>
  <si>
    <t>Lignerolle</t>
  </si>
  <si>
    <t>Mathod</t>
  </si>
  <si>
    <t>Mauborget</t>
  </si>
  <si>
    <t>Molondin</t>
  </si>
  <si>
    <t>Montagny-près-Yverdon</t>
  </si>
  <si>
    <t>Montcherand</t>
  </si>
  <si>
    <t>Mutrux</t>
  </si>
  <si>
    <t>Novalles</t>
  </si>
  <si>
    <t>Onnens</t>
  </si>
  <si>
    <t>Orbe</t>
  </si>
  <si>
    <t>Orges</t>
  </si>
  <si>
    <t>Orzens</t>
  </si>
  <si>
    <t>Pomy</t>
  </si>
  <si>
    <t>La Praz</t>
  </si>
  <si>
    <t>Premier</t>
  </si>
  <si>
    <t>Provence</t>
  </si>
  <si>
    <t>Rances</t>
  </si>
  <si>
    <t>Romainmôtier-Envy</t>
  </si>
  <si>
    <t>Rovray</t>
  </si>
  <si>
    <t>Sainte-Croix</t>
  </si>
  <si>
    <t>Sergey</t>
  </si>
  <si>
    <t>Suchy</t>
  </si>
  <si>
    <t>Suscévaz</t>
  </si>
  <si>
    <t>Tévenon</t>
  </si>
  <si>
    <t>Treycovagnes</t>
  </si>
  <si>
    <t>Ursins</t>
  </si>
  <si>
    <t>Valeyres-sous-Montagny</t>
  </si>
  <si>
    <t>Valeyres-sous-Rances</t>
  </si>
  <si>
    <t>Valeyres-sous-Ursins</t>
  </si>
  <si>
    <t>Vallorbe</t>
  </si>
  <si>
    <t>Vaulion</t>
  </si>
  <si>
    <t>Villars-Epeney</t>
  </si>
  <si>
    <t>Vugelles-La Mothe</t>
  </si>
  <si>
    <t>Vuiteboeuf</t>
  </si>
  <si>
    <t>Yverdon-les-Bains</t>
  </si>
  <si>
    <t>Yvonand</t>
  </si>
  <si>
    <t>Cheseaux-sur-Lausanne</t>
  </si>
  <si>
    <t>Epalinges</t>
  </si>
  <si>
    <t>Jouxtens-Mézery</t>
  </si>
  <si>
    <t>Lausanne</t>
  </si>
  <si>
    <t>Le Mont-sur-Lausanne</t>
  </si>
  <si>
    <t>Romanel-sur-Lausanne</t>
  </si>
  <si>
    <t>Belmont-sur-Lausanne</t>
  </si>
  <si>
    <t>Bourg-en-Lavaux</t>
  </si>
  <si>
    <t>Chexbres</t>
  </si>
  <si>
    <t>Essertes</t>
  </si>
  <si>
    <t>Forel (Lavaux)</t>
  </si>
  <si>
    <t>Lutry</t>
  </si>
  <si>
    <t>Maracon</t>
  </si>
  <si>
    <t>Montpreveyres</t>
  </si>
  <si>
    <t>Oron</t>
  </si>
  <si>
    <t>Paudex</t>
  </si>
  <si>
    <t>Puidoux</t>
  </si>
  <si>
    <t>Pully</t>
  </si>
  <si>
    <t>Rivaz</t>
  </si>
  <si>
    <t>Savigny</t>
  </si>
  <si>
    <t>Servion</t>
  </si>
  <si>
    <t>Aclens</t>
  </si>
  <si>
    <t>Allaman</t>
  </si>
  <si>
    <t>Apples</t>
  </si>
  <si>
    <t>Aubonne</t>
  </si>
  <si>
    <t>Ballens</t>
  </si>
  <si>
    <t>Berolle</t>
  </si>
  <si>
    <t>Bière</t>
  </si>
  <si>
    <t>Bougy-Villars</t>
  </si>
  <si>
    <t>Bremblens</t>
  </si>
  <si>
    <t>Buchillon</t>
  </si>
  <si>
    <t>Bussy-Chardonney</t>
  </si>
  <si>
    <t>La Chaux (Cossonay)</t>
  </si>
  <si>
    <t>Chavannes-le-Veyron</t>
  </si>
  <si>
    <t>Chevilly</t>
  </si>
  <si>
    <t>Chigny</t>
  </si>
  <si>
    <t>Clarmont</t>
  </si>
  <si>
    <t>Cossonay</t>
  </si>
  <si>
    <t>Cottens</t>
  </si>
  <si>
    <t>Cuarnens</t>
  </si>
  <si>
    <t>Denens</t>
  </si>
  <si>
    <t>Denges</t>
  </si>
  <si>
    <t>Dizy</t>
  </si>
  <si>
    <t>Echandens</t>
  </si>
  <si>
    <t>Echichens</t>
  </si>
  <si>
    <t>Eclépens</t>
  </si>
  <si>
    <t>Etoy</t>
  </si>
  <si>
    <t>Féchy</t>
  </si>
  <si>
    <t>Ferreyres</t>
  </si>
  <si>
    <t>Gimel</t>
  </si>
  <si>
    <t>Gollion</t>
  </si>
  <si>
    <t>Grancy</t>
  </si>
  <si>
    <t>L'Isle</t>
  </si>
  <si>
    <t>Lavigny</t>
  </si>
  <si>
    <t>Lonay</t>
  </si>
  <si>
    <t>Lully</t>
  </si>
  <si>
    <t>Lussy-sur-Morges</t>
  </si>
  <si>
    <t>Mauraz</t>
  </si>
  <si>
    <t>Moiry</t>
  </si>
  <si>
    <t>Mollens</t>
  </si>
  <si>
    <t>Montherod</t>
  </si>
  <si>
    <t>Mont-la-Ville</t>
  </si>
  <si>
    <t>Montricher</t>
  </si>
  <si>
    <t>Morges</t>
  </si>
  <si>
    <t>Orny</t>
  </si>
  <si>
    <t>Pampigny</t>
  </si>
  <si>
    <t>Pompaples</t>
  </si>
  <si>
    <t>Préverenges</t>
  </si>
  <si>
    <t>Reverolle</t>
  </si>
  <si>
    <t>Romanel-sur-Morges</t>
  </si>
  <si>
    <t>Saint-Livres</t>
  </si>
  <si>
    <t>Saint-Oyens</t>
  </si>
  <si>
    <t>Saint-Prex</t>
  </si>
  <si>
    <t>La Sarraz</t>
  </si>
  <si>
    <t>Saubraz</t>
  </si>
  <si>
    <t>Senarclens</t>
  </si>
  <si>
    <t>Sévery</t>
  </si>
  <si>
    <t>Tolochenaz</t>
  </si>
  <si>
    <t>Vaux-sur-Morges</t>
  </si>
  <si>
    <t>Villars-sous-Yens</t>
  </si>
  <si>
    <t>Vufflens-le-Château</t>
  </si>
  <si>
    <t>Vullierens</t>
  </si>
  <si>
    <t>Yens</t>
  </si>
  <si>
    <t>Arnex-sur-Nyon</t>
  </si>
  <si>
    <t>Bassins</t>
  </si>
  <si>
    <t>Begnins</t>
  </si>
  <si>
    <t>Bogis-Bossey</t>
  </si>
  <si>
    <t>Borex</t>
  </si>
  <si>
    <t>Bursinel</t>
  </si>
  <si>
    <t>Bursins</t>
  </si>
  <si>
    <t>Burtigny</t>
  </si>
  <si>
    <t>Chavannes-de-Bogis</t>
  </si>
  <si>
    <t>Chavannes-des-Bois</t>
  </si>
  <si>
    <t>Chéserex</t>
  </si>
  <si>
    <t>Coinsins</t>
  </si>
  <si>
    <t>Commugny</t>
  </si>
  <si>
    <t>Coppet</t>
  </si>
  <si>
    <t>Crassier</t>
  </si>
  <si>
    <t>Duillier</t>
  </si>
  <si>
    <t>Dully</t>
  </si>
  <si>
    <t>Essertines-sur-Rolle</t>
  </si>
  <si>
    <t>Eysins</t>
  </si>
  <si>
    <t>Founex</t>
  </si>
  <si>
    <t>Genolier</t>
  </si>
  <si>
    <t>Gilly</t>
  </si>
  <si>
    <t>Gingins</t>
  </si>
  <si>
    <t>Givrins</t>
  </si>
  <si>
    <t>Gland</t>
  </si>
  <si>
    <t>Grens</t>
  </si>
  <si>
    <t>Longirod</t>
  </si>
  <si>
    <t>Luins</t>
  </si>
  <si>
    <t>Marchissy</t>
  </si>
  <si>
    <t>Mies</t>
  </si>
  <si>
    <t>Mont-sur-Rolle</t>
  </si>
  <si>
    <t>Nyon</t>
  </si>
  <si>
    <t>Perroy</t>
  </si>
  <si>
    <t>Prangins</t>
  </si>
  <si>
    <t>La Rippe</t>
  </si>
  <si>
    <t>Rolle</t>
  </si>
  <si>
    <t>Saint-Cergue</t>
  </si>
  <si>
    <t>Saint-George</t>
  </si>
  <si>
    <t>Signy-Avenex</t>
  </si>
  <si>
    <t>Tannay</t>
  </si>
  <si>
    <t>Tartegnin</t>
  </si>
  <si>
    <t>Trélex</t>
  </si>
  <si>
    <t>Le Vaud</t>
  </si>
  <si>
    <t>Vich</t>
  </si>
  <si>
    <t>Vinzel</t>
  </si>
  <si>
    <t>Bussigny</t>
  </si>
  <si>
    <t>Chavannes-près-Renens</t>
  </si>
  <si>
    <t>Crissier</t>
  </si>
  <si>
    <t>Ecublens</t>
  </si>
  <si>
    <t>Prilly</t>
  </si>
  <si>
    <t>Renens</t>
  </si>
  <si>
    <t>Saint-Sulpice</t>
  </si>
  <si>
    <t>Villars-Sainte-Croix</t>
  </si>
  <si>
    <t>Blonay</t>
  </si>
  <si>
    <t>Chardonne</t>
  </si>
  <si>
    <t>Château-d'Oex</t>
  </si>
  <si>
    <t>Corseaux</t>
  </si>
  <si>
    <t>Corsier-sur-Vevey</t>
  </si>
  <si>
    <t>Jongny</t>
  </si>
  <si>
    <t>Montreux</t>
  </si>
  <si>
    <t>Rossinière</t>
  </si>
  <si>
    <t>Rougemont</t>
  </si>
  <si>
    <t>La Tour-de-Peilz</t>
  </si>
  <si>
    <t>Vevey</t>
  </si>
  <si>
    <t>Veytaux</t>
  </si>
  <si>
    <t>AIGLE</t>
  </si>
  <si>
    <t>BROYE-VULLY</t>
  </si>
  <si>
    <t>GROS-DE-VAUD</t>
  </si>
  <si>
    <t>JURA-NORD VAUDOIS</t>
  </si>
  <si>
    <t>LAUSANNE</t>
  </si>
  <si>
    <t>LAVAUX-ORON</t>
  </si>
  <si>
    <t>MORGES</t>
  </si>
  <si>
    <t>NYON</t>
  </si>
  <si>
    <t>OUEST LAUSANNOIS</t>
  </si>
  <si>
    <t>RIVIERA-PAYS-D'ENHAUT</t>
  </si>
  <si>
    <t>District</t>
  </si>
  <si>
    <t>No OFS</t>
  </si>
  <si>
    <t>- Charges de personnel</t>
  </si>
  <si>
    <t>- Travaux d'entretien courant</t>
  </si>
  <si>
    <t>- Gestion des déchets routiers (curages)</t>
  </si>
  <si>
    <t>- Recettes liées à l'exploitation des routes</t>
  </si>
  <si>
    <t>- Compagnies de navigation</t>
  </si>
  <si>
    <t>SELECTIONNER COMMUNE</t>
  </si>
  <si>
    <t>- Ponts et tunnels</t>
  </si>
  <si>
    <t>- Sécurisation des routes</t>
  </si>
  <si>
    <t>- Murs de soutènement</t>
  </si>
  <si>
    <t>- Trafic urbain et régional</t>
  </si>
  <si>
    <t>TOTAL ROUTES ET INFRASTRUCTURES</t>
  </si>
  <si>
    <t>TOTAL TRANSPORTS PUBLICS</t>
  </si>
  <si>
    <t>TOTAL FORETS</t>
  </si>
  <si>
    <t>- Bureau technique</t>
  </si>
  <si>
    <t>- Pistes cyclables</t>
  </si>
  <si>
    <t>- Trottoirs</t>
  </si>
  <si>
    <t>- Routes ouvertes à la circulation</t>
  </si>
  <si>
    <t>- Participation tiers pour prestations fournies par la commune</t>
  </si>
  <si>
    <t>Part communale selon comptabilité communale ou part facturée par les établissements scolaires selon les normes de répartition intercommunales en vigueur dans l'établissement</t>
  </si>
  <si>
    <t>- Infrastructures ferroviaires</t>
  </si>
  <si>
    <t>2. Transports publics (facture de la participation communale au déficit des transports publics)</t>
  </si>
  <si>
    <t>Facture selon répartition cantonale.</t>
  </si>
  <si>
    <t>Participation au déficit des lignes régulières de navigation.</t>
  </si>
  <si>
    <t>Recettes éventuelles liées à d'autres activités que celles de transports (subventionnement par des entreprises électriques, par exemple)</t>
  </si>
  <si>
    <t>- Factures qui résulteraient de prestations de transports publics par la commune sans l'aval du canton</t>
  </si>
  <si>
    <t>- Dépenses communales pour télécabines, téléphériques, remontées mécaniques, installations sportives</t>
  </si>
  <si>
    <t>- Forêts communales et pâturages boisés, selon le périmètre régi par la législation fédérale sur les forêts</t>
  </si>
  <si>
    <t>- Dépenses forestières d'infrastructures sur le territoire communal</t>
  </si>
  <si>
    <t>- Subventions et autres participations reçues</t>
  </si>
  <si>
    <t>- Participation de tiers pour prestations effectuées par la commune</t>
  </si>
  <si>
    <t>- Charges liées aux loisirs en forêt, refuges, places de jeux</t>
  </si>
  <si>
    <t>- Système de gestion du trafic et information : installations permanentes (gestion de la circulation, feux, etc.)</t>
  </si>
  <si>
    <t>- Infrastructure technique liée aux transports (ateliers, magasins)</t>
  </si>
  <si>
    <r>
      <rPr>
        <u/>
        <sz val="12"/>
        <rFont val="Calibri"/>
        <family val="2"/>
        <scheme val="minor"/>
      </rPr>
      <t>Contre-allées et routes d'accès aux parkings</t>
    </r>
    <r>
      <rPr>
        <sz val="12"/>
        <rFont val="Calibri"/>
        <family val="2"/>
        <scheme val="minor"/>
      </rPr>
      <t xml:space="preserve">
Pour les places à usage mixte (circulation et parkings, procéder à une ventilation entre dépenses admises et non admises).</t>
    </r>
  </si>
  <si>
    <t>- Coupes, plantation, autres coûts d'exploitation à charge de la commune</t>
  </si>
  <si>
    <t>Investissements</t>
  </si>
  <si>
    <r>
      <rPr>
        <u/>
        <sz val="12"/>
        <rFont val="Calibri"/>
        <family val="2"/>
        <scheme val="minor"/>
      </rPr>
      <t>Charges et recettes liées à la politique du stationnement</t>
    </r>
    <r>
      <rPr>
        <sz val="12"/>
        <rFont val="Calibri"/>
        <family val="2"/>
        <scheme val="minor"/>
      </rPr>
      <t xml:space="preserve">
Construction des parkings, marquage, exploitation, contrôle des parkings, macarons, parcomètres, amendes, corps de police, assistants de sécurité publique, etc.</t>
    </r>
  </si>
  <si>
    <r>
      <rPr>
        <u/>
        <sz val="12"/>
        <rFont val="Calibri"/>
        <family val="2"/>
        <scheme val="minor"/>
      </rPr>
      <t xml:space="preserve">Equipements techniques souterrains
</t>
    </r>
    <r>
      <rPr>
        <sz val="12"/>
        <rFont val="Calibri"/>
        <family val="2"/>
        <scheme val="minor"/>
      </rPr>
      <t>Collecteurs, réseau d'eau, épuration, gaz, électricité, téléréseau.</t>
    </r>
  </si>
  <si>
    <r>
      <t xml:space="preserve">Nouveaux investissements effectués dans l'année
</t>
    </r>
    <r>
      <rPr>
        <b/>
        <sz val="8"/>
        <rFont val="Calibri"/>
        <family val="2"/>
        <scheme val="minor"/>
      </rPr>
      <t>(Amortissements linéaires  sur 10 ou 30 ans)</t>
    </r>
  </si>
  <si>
    <t>- travaux de réfection moyens (Amort. 30 ans)</t>
  </si>
  <si>
    <r>
      <rPr>
        <u/>
        <sz val="12"/>
        <rFont val="Calibri"/>
        <family val="2"/>
        <scheme val="minor"/>
      </rPr>
      <t>Espaces publics</t>
    </r>
    <r>
      <rPr>
        <sz val="12"/>
        <rFont val="Calibri"/>
        <family val="2"/>
        <scheme val="minor"/>
      </rPr>
      <t xml:space="preserve">
Décoration des carrefours et giratoires, fontaines, éclairage public, WC, escaliers roulants et ascenseurs, ports et rives des lacs, espaces verts, réclames, affichage, décoration de Noël. </t>
    </r>
  </si>
  <si>
    <t>- Recettes commerciales liées à l'exploitation des forêts (vente bois)</t>
  </si>
  <si>
    <r>
      <t xml:space="preserve">Nouveaux investissements effectués dans l'année
</t>
    </r>
    <r>
      <rPr>
        <b/>
        <sz val="8"/>
        <rFont val="Calibri"/>
        <family val="2"/>
        <scheme val="minor"/>
      </rPr>
      <t>(Amortissements linéaires  sur 10 ans)</t>
    </r>
  </si>
  <si>
    <t>Sous-total</t>
  </si>
  <si>
    <t>ATTESTATIONS</t>
  </si>
  <si>
    <t>- construction de routes (y.c. frais d'études) (Amort. 30 ans)</t>
  </si>
  <si>
    <t>- entretien lourd (y.c. frais d'études) (Amort. 30 ans)</t>
  </si>
  <si>
    <t>- systèmes de gestion du trafic (Amort. 10 ans)</t>
  </si>
  <si>
    <r>
      <t xml:space="preserve">Investissements routiers figurant au bilan au 1er janvier
</t>
    </r>
    <r>
      <rPr>
        <b/>
        <sz val="8"/>
        <rFont val="Calibri"/>
        <family val="2"/>
        <scheme val="minor"/>
      </rPr>
      <t>(Amortissements dégressifs sur 15 ans)</t>
    </r>
  </si>
  <si>
    <r>
      <t xml:space="preserve">- Travaux d'entretien courant </t>
    </r>
    <r>
      <rPr>
        <sz val="9"/>
        <rFont val="Calibri"/>
        <family val="2"/>
        <scheme val="minor"/>
      </rPr>
      <t>(Etudes, biens, services et marchandises, salaires, imputation heures du personnel)</t>
    </r>
  </si>
  <si>
    <r>
      <t xml:space="preserve">Investissements forestiers figurant au bilan au 1er janvier
</t>
    </r>
    <r>
      <rPr>
        <b/>
        <sz val="8"/>
        <rFont val="Calibri"/>
        <family val="2"/>
        <scheme val="minor"/>
      </rPr>
      <t>(Amortissements dégressifs sur 5 ans)</t>
    </r>
  </si>
  <si>
    <t>4) Les montants déclarés dans le questionnaire ont été passé en revue et aucune charge non admise ni figurant à double n'a été relevée.</t>
  </si>
  <si>
    <t>- véhicules affectés exclusivement à entretien routes (Amort. 10 ans)</t>
  </si>
  <si>
    <t>- intérêts intercalaires sur travaux d'investissements (Amort. 30 ans)</t>
  </si>
  <si>
    <t>- Coûts d'exploitation des véhicules</t>
  </si>
  <si>
    <t>Factures pour des lignes admises par le canton (DGMR). Montant net du déficit après intégration des recettes commerciales.</t>
  </si>
  <si>
    <t>2) Les montants de l'exercice précédent ont été reportés correctement et exactement dans le questionnaire.</t>
  </si>
  <si>
    <t>Investissements nets</t>
  </si>
  <si>
    <t>Routes et infrastructures  -  justification des écarts avec l'année précédente</t>
  </si>
  <si>
    <t>Ecart avec l'année précédente</t>
  </si>
  <si>
    <t>Charges non admises</t>
  </si>
  <si>
    <r>
      <rPr>
        <u/>
        <sz val="12"/>
        <rFont val="Calibri"/>
        <family val="2"/>
        <scheme val="minor"/>
      </rPr>
      <t xml:space="preserve">Sécurité et prévention
</t>
    </r>
    <r>
      <rPr>
        <sz val="12"/>
        <rFont val="Calibri"/>
        <family val="2"/>
        <scheme val="minor"/>
      </rPr>
      <t>Radars et charges en relation avec les mesures de prévention.</t>
    </r>
  </si>
  <si>
    <t>Transports publics  -  justification des écarts avec l'année précédente</t>
  </si>
  <si>
    <t>Part de la commune aux charges de transports scolaires
(selon règlement communal, voir règlement sur les transports scolaires du 19 décembre 2011)</t>
  </si>
  <si>
    <t>Transports scolaires  -   justification de l'écart avec l'année précédente</t>
  </si>
  <si>
    <t xml:space="preserve">Investissements nets </t>
  </si>
  <si>
    <t>Forêts  -  justification des écarts avec l'année précédente</t>
  </si>
  <si>
    <t>Conforme aux comptes et aux indications ressortant du questionnaire</t>
  </si>
  <si>
    <t>- Prés, pâturages, autres terrains agricoles et viticoles.</t>
  </si>
  <si>
    <t>1) Les montants déclarés dans le questionnaire ressortent des comptes de la commune ou s'agissant de montants résultant de l'application de clés de répartition, que les montants d'origine ressortent des comptes de la commune.</t>
  </si>
  <si>
    <t>3) Les investissements nets comprennent uniquement des montants admis dans les périmètres des routes et des forêts. Ils sont indiqués nets des amortissements cumulés. Toutes les subventions et autres recettes reçues et à recevoir pour les objets d'investissements déclarés dans le questionnaire ont été dûment déduites.</t>
  </si>
  <si>
    <t>5) Dans le cas où la commune utilise des clés de répartition pour déterminer les charges déclarées dans le questionnaire pour l'établissement des dépenses thématiques, nous avons obtenu les principes d'allocation retenus par la commune ainsi que les taux d'allocation appliqués et avons vérifié :
- Pour les éléments existants l'année précédente, que les taux d'allocation ont été conservés ou, s'ils ont été modifiés, que les modifications ont été dûment documentées.
- Pour les éléments ayant pris naissance durant l'année, que les taux appliqués ont été dûment documentés.</t>
  </si>
  <si>
    <t xml:space="preserve">La COGEST / COFIN) : </t>
  </si>
  <si>
    <t>Sur la base de son contrôle, par sa signature, la COGEST / COFIN</t>
  </si>
  <si>
    <t>Questionnaire pour l'établissement des dépenses thématiques admises
Péréquations intercommunales 2020</t>
  </si>
  <si>
    <t>Jeudi 6 mai 2021</t>
  </si>
  <si>
    <t>- Nettoyage, balayage, déneigement</t>
  </si>
  <si>
    <t>- Intérêts bancaires (répartition en fonction des actifs)</t>
  </si>
  <si>
    <t>- Ordonnance du trafic : installations temporaires (déviations, manifestations, chantiers, radars pédagogiques, etc.)</t>
  </si>
  <si>
    <t>- Charges non liées à l'exploitation forestière, charges liées à la transformation de bois</t>
  </si>
  <si>
    <t>Veuillez impérativement nous retourner le questionnaire signé, par courrier à la Direction générale des affaires institutionnelles et des communes (DGAIC) 
Cité-Derrière 17, 1014 Lausanne au plus tard le</t>
  </si>
  <si>
    <t>Pour les communes dispensées de la révision des comptes selon l'art. 35b RCCom et non soumises à l'attesttion selon la NAS 920</t>
  </si>
  <si>
    <t>Charges admises 
2020</t>
  </si>
  <si>
    <t>Charges admises 2019
(comparaison)</t>
  </si>
  <si>
    <t>- Mentionner les montants figurant dans les comptes communaux (bilan et compte d'exploitation) définitifs.
- Dans le cas où des répartitions sont nécessaires, y procéder en tenant compte de la proportion des dépenses affectées aux rubriques concernées.
- Le cas échéant, procéder de même pour les subventions et autres recettes reçues et à recevoir.
- Procéder aux imputations internes nécessaires (par exemple frais de personnel) sur la base de décomptes précis ou, au besoin, en appliquant un pourcentage.
- Ne faire figurer qu'une fois les dépenses concernées.
Attention : le fait qu'une dépense soit recensée dans ce questionnaire ne signifie pas qu'elle sera automatiquement prise en considération dans le calcul définitif des charges admises. La DGAIC se réserve la possibilité d'effectuer des contrôles.
Ce document doit être attesté par le réviseur (fiduciare, ou COGEST/COFIN) dans le cadre de la révision des comptes annuels (voir page 7).
En cas de questions, la Direction générale des affaires institutionnelles et des communes (DGAIC) est à votre disposition :
- Charles-Henri Clerc : 021 / 316.45.43 (charles-henri.clerc@vd.ch)
- Antoine Brochet : 021 / 316.40.87  (antoine.brochet@vd.ch)</t>
  </si>
  <si>
    <t>2019 (comparaison)</t>
  </si>
  <si>
    <t>Date :</t>
  </si>
  <si>
    <t xml:space="preserve">Le(la) Syndic(que) ou le (la) Boursier(ière) : </t>
  </si>
  <si>
    <t>Treytorrens</t>
  </si>
  <si>
    <t>Jorat-Mézières</t>
  </si>
  <si>
    <t>St-Saphorin (Lavaux)</t>
  </si>
  <si>
    <t>Arzier-Le Muids</t>
  </si>
  <si>
    <t>Crans</t>
  </si>
  <si>
    <t>St-Légier-La Chiésaz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</si>
</sst>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b/>
      <sz val="14"/>
      <name val="Calibri"/>
      <family val="2"/>
      <scheme val="minor"/>
    </font>
    <font>
      <sz val="14"/>
      <color theme="1"/>
      <name val="Calibri"/>
      <family val="2"/>
      <scheme val="minor"/>
    </font>
    <font>
      <sz val="16"/>
      <color theme="1"/>
      <name val="Calibri"/>
      <family val="2"/>
      <scheme val="minor"/>
    </font>
    <font>
      <sz val="10"/>
      <name val="Verdana"/>
      <family val="2"/>
    </font>
    <font>
      <sz val="8"/>
      <name val="Helvetica"/>
    </font>
    <font>
      <sz val="10"/>
      <name val="Calibri"/>
      <family val="2"/>
      <scheme val="minor"/>
    </font>
    <font>
      <i/>
      <sz val="12"/>
      <name val="Calibri"/>
      <family val="2"/>
      <scheme val="minor"/>
    </font>
    <font>
      <b/>
      <sz val="12"/>
      <name val="Calibri"/>
      <family val="2"/>
      <scheme val="minor"/>
    </font>
    <font>
      <sz val="12"/>
      <name val="Calibri"/>
      <family val="2"/>
      <scheme val="minor"/>
    </font>
    <font>
      <b/>
      <sz val="8"/>
      <name val="Calibri"/>
      <family val="2"/>
      <scheme val="minor"/>
    </font>
    <font>
      <b/>
      <sz val="16"/>
      <color theme="0"/>
      <name val="Calibri"/>
      <family val="2"/>
      <scheme val="minor"/>
    </font>
    <font>
      <b/>
      <sz val="14"/>
      <color theme="1"/>
      <name val="Calibri"/>
      <family val="2"/>
      <scheme val="minor"/>
    </font>
    <font>
      <sz val="11"/>
      <name val="Calibri"/>
      <family val="2"/>
      <scheme val="minor"/>
    </font>
    <font>
      <u/>
      <sz val="12"/>
      <name val="Calibri"/>
      <family val="2"/>
      <scheme val="minor"/>
    </font>
    <font>
      <b/>
      <sz val="12"/>
      <color theme="1"/>
      <name val="Calibri"/>
      <family val="2"/>
      <scheme val="minor"/>
    </font>
    <font>
      <sz val="9"/>
      <name val="Calibri"/>
      <family val="2"/>
      <scheme val="minor"/>
    </font>
    <font>
      <sz val="8"/>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3" fillId="0" borderId="0"/>
    <xf numFmtId="0" fontId="7" fillId="0" borderId="0"/>
    <xf numFmtId="0" fontId="8" fillId="0" borderId="5" applyBorder="0">
      <alignment horizontal="center" textRotation="90"/>
    </xf>
    <xf numFmtId="164" fontId="1" fillId="0" borderId="0" applyFont="0" applyFill="0" applyBorder="0" applyAlignment="0" applyProtection="0"/>
    <xf numFmtId="9" fontId="1" fillId="0" borderId="0" applyFont="0" applyFill="0" applyBorder="0" applyAlignment="0" applyProtection="0"/>
    <xf numFmtId="0" fontId="20" fillId="0" borderId="0"/>
  </cellStyleXfs>
  <cellXfs count="266">
    <xf numFmtId="0" fontId="0" fillId="0" borderId="0" xfId="0"/>
    <xf numFmtId="0" fontId="0" fillId="0" borderId="0" xfId="3" applyFont="1" applyBorder="1" applyAlignment="1">
      <alignment horizontal="left"/>
    </xf>
    <xf numFmtId="0" fontId="0" fillId="0" borderId="0" xfId="3" applyFont="1" applyFill="1" applyBorder="1" applyAlignment="1">
      <alignment horizontal="left"/>
    </xf>
    <xf numFmtId="0" fontId="0" fillId="0" borderId="0" xfId="0" applyFont="1" applyBorder="1"/>
    <xf numFmtId="165" fontId="12" fillId="5" borderId="11" xfId="4" applyNumberFormat="1" applyFont="1" applyFill="1" applyBorder="1" applyAlignment="1" applyProtection="1">
      <alignment horizontal="center" vertical="center"/>
      <protection locked="0"/>
    </xf>
    <xf numFmtId="165" fontId="12" fillId="5" borderId="12" xfId="4" applyNumberFormat="1" applyFont="1" applyFill="1" applyBorder="1" applyAlignment="1" applyProtection="1">
      <alignment horizontal="center" vertical="center"/>
      <protection locked="0"/>
    </xf>
    <xf numFmtId="165" fontId="11" fillId="5" borderId="1" xfId="4" applyNumberFormat="1" applyFont="1" applyFill="1" applyBorder="1" applyAlignment="1" applyProtection="1">
      <alignment horizontal="center" vertical="center"/>
      <protection locked="0"/>
    </xf>
    <xf numFmtId="0" fontId="1" fillId="2" borderId="0" xfId="0" applyFont="1" applyFill="1" applyBorder="1" applyProtection="1"/>
    <xf numFmtId="0" fontId="15" fillId="2" borderId="0" xfId="0" applyFont="1" applyFill="1" applyBorder="1" applyProtection="1"/>
    <xf numFmtId="0" fontId="5" fillId="2" borderId="0" xfId="0" applyFont="1" applyFill="1" applyBorder="1" applyProtection="1"/>
    <xf numFmtId="0" fontId="0" fillId="2" borderId="0" xfId="0" applyFont="1" applyFill="1" applyBorder="1" applyProtection="1"/>
    <xf numFmtId="0" fontId="4" fillId="2" borderId="0" xfId="2" applyFont="1" applyFill="1" applyProtection="1"/>
    <xf numFmtId="0" fontId="12" fillId="2" borderId="4" xfId="2" applyFont="1" applyFill="1" applyBorder="1" applyProtection="1"/>
    <xf numFmtId="0" fontId="11" fillId="2" borderId="5" xfId="2" applyFont="1" applyFill="1" applyBorder="1" applyAlignment="1" applyProtection="1">
      <alignment vertical="center" wrapText="1"/>
    </xf>
    <xf numFmtId="0" fontId="12" fillId="2" borderId="5" xfId="2" applyFont="1" applyFill="1" applyBorder="1" applyAlignment="1" applyProtection="1">
      <alignment vertical="center" wrapText="1"/>
    </xf>
    <xf numFmtId="0" fontId="12" fillId="2" borderId="5" xfId="2" quotePrefix="1" applyFont="1" applyFill="1" applyBorder="1" applyAlignment="1" applyProtection="1">
      <alignment vertical="center" wrapText="1"/>
    </xf>
    <xf numFmtId="0" fontId="12" fillId="2" borderId="14" xfId="2" applyFont="1" applyFill="1" applyBorder="1" applyProtection="1"/>
    <xf numFmtId="0" fontId="12" fillId="2" borderId="0" xfId="2" applyFont="1" applyFill="1" applyBorder="1" applyProtection="1"/>
    <xf numFmtId="0" fontId="12" fillId="2" borderId="15" xfId="2" applyFont="1" applyFill="1" applyBorder="1" applyProtection="1"/>
    <xf numFmtId="0" fontId="12" fillId="2" borderId="0" xfId="2" applyFont="1" applyFill="1" applyAlignment="1" applyProtection="1">
      <alignment vertical="top" wrapText="1"/>
    </xf>
    <xf numFmtId="0" fontId="11" fillId="2" borderId="1" xfId="2" applyFont="1" applyFill="1" applyBorder="1" applyAlignment="1" applyProtection="1">
      <alignment horizontal="center"/>
    </xf>
    <xf numFmtId="0" fontId="4" fillId="2" borderId="15" xfId="2" applyFont="1" applyFill="1" applyBorder="1" applyProtection="1"/>
    <xf numFmtId="0" fontId="12" fillId="2" borderId="6" xfId="2" applyFont="1" applyFill="1" applyBorder="1" applyAlignment="1" applyProtection="1">
      <alignment vertical="center" wrapText="1"/>
    </xf>
    <xf numFmtId="0" fontId="0" fillId="2" borderId="0" xfId="0" applyFont="1" applyFill="1" applyBorder="1" applyAlignment="1" applyProtection="1">
      <alignment vertical="center"/>
    </xf>
    <xf numFmtId="0" fontId="12" fillId="2" borderId="0" xfId="2" applyFont="1" applyFill="1" applyBorder="1" applyAlignment="1" applyProtection="1">
      <alignment vertical="center"/>
    </xf>
    <xf numFmtId="0" fontId="9" fillId="2" borderId="0" xfId="2" applyFont="1" applyFill="1" applyAlignment="1" applyProtection="1">
      <alignment vertical="center"/>
    </xf>
    <xf numFmtId="0" fontId="16" fillId="0" borderId="0" xfId="3" applyFont="1" applyBorder="1" applyAlignment="1">
      <alignment horizontal="left"/>
    </xf>
    <xf numFmtId="0" fontId="1" fillId="4" borderId="0" xfId="0" applyFont="1" applyFill="1" applyBorder="1" applyAlignment="1" applyProtection="1"/>
    <xf numFmtId="165" fontId="12" fillId="4" borderId="11" xfId="4" applyNumberFormat="1" applyFont="1" applyFill="1" applyBorder="1" applyAlignment="1" applyProtection="1">
      <alignment horizontal="center" vertical="center"/>
      <protection locked="0"/>
    </xf>
    <xf numFmtId="165" fontId="12" fillId="4" borderId="5" xfId="4" applyNumberFormat="1" applyFont="1" applyFill="1" applyBorder="1" applyAlignment="1" applyProtection="1">
      <alignment horizontal="center" vertical="center"/>
    </xf>
    <xf numFmtId="165" fontId="12" fillId="4" borderId="12" xfId="4" applyNumberFormat="1" applyFont="1" applyFill="1" applyBorder="1" applyAlignment="1" applyProtection="1">
      <alignment horizontal="center" vertical="center"/>
      <protection locked="0"/>
    </xf>
    <xf numFmtId="0" fontId="11" fillId="4" borderId="1" xfId="2" applyFont="1" applyFill="1" applyBorder="1" applyAlignment="1" applyProtection="1">
      <alignment horizontal="center"/>
    </xf>
    <xf numFmtId="0" fontId="12" fillId="4" borderId="2" xfId="2" applyFont="1" applyFill="1" applyBorder="1" applyAlignment="1" applyProtection="1">
      <alignment horizontal="center" vertical="center"/>
    </xf>
    <xf numFmtId="165" fontId="12" fillId="4" borderId="2" xfId="4" applyNumberFormat="1" applyFont="1" applyFill="1" applyBorder="1" applyAlignment="1" applyProtection="1">
      <alignment horizontal="center" vertical="center"/>
    </xf>
    <xf numFmtId="0" fontId="11" fillId="5" borderId="1" xfId="2" applyFont="1" applyFill="1" applyBorder="1" applyAlignment="1" applyProtection="1">
      <alignment horizontal="center"/>
    </xf>
    <xf numFmtId="165" fontId="12" fillId="5" borderId="5" xfId="4" applyNumberFormat="1" applyFont="1" applyFill="1" applyBorder="1" applyAlignment="1" applyProtection="1">
      <alignment horizontal="center" vertical="center"/>
    </xf>
    <xf numFmtId="0" fontId="12" fillId="5" borderId="2" xfId="2" applyFont="1" applyFill="1" applyBorder="1" applyAlignment="1" applyProtection="1">
      <alignment horizontal="center" vertical="center"/>
    </xf>
    <xf numFmtId="165" fontId="12" fillId="5" borderId="11" xfId="4" applyNumberFormat="1" applyFont="1" applyFill="1" applyBorder="1" applyAlignment="1" applyProtection="1">
      <alignment horizontal="center" vertical="center"/>
    </xf>
    <xf numFmtId="165" fontId="12" fillId="5" borderId="12" xfId="4" applyNumberFormat="1" applyFont="1" applyFill="1" applyBorder="1" applyAlignment="1" applyProtection="1">
      <alignment horizontal="center" vertical="center"/>
    </xf>
    <xf numFmtId="165" fontId="12" fillId="7" borderId="11" xfId="4" applyNumberFormat="1" applyFont="1" applyFill="1" applyBorder="1" applyAlignment="1" applyProtection="1">
      <alignment horizontal="center" vertical="center"/>
      <protection locked="0"/>
    </xf>
    <xf numFmtId="165" fontId="12" fillId="7" borderId="5" xfId="4" applyNumberFormat="1" applyFont="1" applyFill="1" applyBorder="1" applyAlignment="1" applyProtection="1">
      <alignment horizontal="center" vertical="center"/>
    </xf>
    <xf numFmtId="165" fontId="12" fillId="7" borderId="12" xfId="4" applyNumberFormat="1" applyFont="1" applyFill="1" applyBorder="1" applyAlignment="1" applyProtection="1">
      <alignment horizontal="center" vertical="center"/>
      <protection locked="0"/>
    </xf>
    <xf numFmtId="0" fontId="12" fillId="7" borderId="5" xfId="2" applyFont="1" applyFill="1" applyBorder="1" applyAlignment="1" applyProtection="1">
      <alignment horizontal="center" vertical="center"/>
    </xf>
    <xf numFmtId="165" fontId="11" fillId="2" borderId="0" xfId="4" applyNumberFormat="1" applyFont="1" applyFill="1" applyBorder="1" applyAlignment="1" applyProtection="1">
      <alignment horizontal="center"/>
    </xf>
    <xf numFmtId="0" fontId="11" fillId="2" borderId="0" xfId="2" applyFont="1" applyFill="1" applyBorder="1" applyAlignment="1" applyProtection="1">
      <alignment wrapText="1"/>
    </xf>
    <xf numFmtId="0" fontId="16" fillId="2" borderId="5" xfId="2" applyFont="1" applyFill="1" applyBorder="1" applyAlignment="1" applyProtection="1">
      <alignment vertical="center" wrapText="1"/>
    </xf>
    <xf numFmtId="0" fontId="12" fillId="2" borderId="0" xfId="2" quotePrefix="1" applyFont="1" applyFill="1" applyBorder="1" applyAlignment="1" applyProtection="1">
      <alignment vertical="center"/>
    </xf>
    <xf numFmtId="165" fontId="11" fillId="2" borderId="0" xfId="4" applyNumberFormat="1" applyFont="1" applyFill="1" applyBorder="1" applyAlignment="1" applyProtection="1">
      <alignment horizontal="center" vertical="center"/>
    </xf>
    <xf numFmtId="0" fontId="12" fillId="2" borderId="6" xfId="2" quotePrefix="1" applyFont="1" applyFill="1" applyBorder="1" applyAlignment="1" applyProtection="1">
      <alignment horizontal="center" wrapText="1"/>
    </xf>
    <xf numFmtId="0" fontId="11" fillId="2" borderId="0" xfId="2" applyFont="1" applyFill="1" applyBorder="1" applyProtection="1"/>
    <xf numFmtId="0" fontId="4" fillId="7" borderId="5" xfId="2" applyFont="1" applyFill="1" applyBorder="1" applyAlignment="1" applyProtection="1">
      <alignment vertical="center"/>
    </xf>
    <xf numFmtId="0" fontId="4" fillId="7" borderId="5" xfId="2" quotePrefix="1" applyFont="1" applyFill="1" applyBorder="1" applyAlignment="1" applyProtection="1">
      <alignment vertical="center" wrapText="1"/>
    </xf>
    <xf numFmtId="0" fontId="12" fillId="7" borderId="6" xfId="2" quotePrefix="1" applyFont="1" applyFill="1" applyBorder="1" applyProtection="1"/>
    <xf numFmtId="0" fontId="12" fillId="7" borderId="0" xfId="2" quotePrefix="1" applyFont="1" applyFill="1" applyBorder="1" applyProtection="1"/>
    <xf numFmtId="0" fontId="12" fillId="7" borderId="7" xfId="2" applyFont="1" applyFill="1" applyBorder="1" applyProtection="1"/>
    <xf numFmtId="0" fontId="12" fillId="7" borderId="9" xfId="2" quotePrefix="1" applyFont="1" applyFill="1" applyBorder="1" applyProtection="1"/>
    <xf numFmtId="0" fontId="12" fillId="7" borderId="15" xfId="2" quotePrefix="1" applyFont="1" applyFill="1" applyBorder="1" applyProtection="1"/>
    <xf numFmtId="0" fontId="12" fillId="7" borderId="10" xfId="2" applyFont="1" applyFill="1" applyBorder="1" applyProtection="1"/>
    <xf numFmtId="0" fontId="4" fillId="8" borderId="21" xfId="2" applyFont="1" applyFill="1" applyBorder="1" applyAlignment="1" applyProtection="1">
      <alignment horizontal="left"/>
    </xf>
    <xf numFmtId="0" fontId="12" fillId="8" borderId="22" xfId="2" applyFont="1" applyFill="1" applyBorder="1" applyAlignment="1" applyProtection="1">
      <alignment horizontal="left" vertical="top" wrapText="1"/>
    </xf>
    <xf numFmtId="0" fontId="12" fillId="8" borderId="23" xfId="2" applyFont="1" applyFill="1" applyBorder="1" applyAlignment="1" applyProtection="1">
      <alignment horizontal="left" vertical="top" wrapText="1"/>
    </xf>
    <xf numFmtId="0" fontId="4" fillId="2" borderId="6" xfId="2" applyFont="1" applyFill="1" applyBorder="1" applyAlignment="1" applyProtection="1">
      <alignment horizontal="center"/>
    </xf>
    <xf numFmtId="0" fontId="12" fillId="2" borderId="0" xfId="2" quotePrefix="1" applyFont="1" applyFill="1" applyBorder="1" applyAlignment="1" applyProtection="1">
      <alignment horizontal="center" wrapText="1"/>
    </xf>
    <xf numFmtId="0" fontId="12" fillId="2" borderId="9" xfId="2" quotePrefix="1" applyFont="1" applyFill="1" applyBorder="1" applyAlignment="1" applyProtection="1">
      <alignment horizontal="center"/>
    </xf>
    <xf numFmtId="0" fontId="4" fillId="2" borderId="3" xfId="2" applyFont="1" applyFill="1" applyBorder="1" applyAlignment="1" applyProtection="1">
      <alignment horizontal="left"/>
    </xf>
    <xf numFmtId="0" fontId="4" fillId="2" borderId="14" xfId="2" applyFont="1" applyFill="1" applyBorder="1" applyAlignment="1" applyProtection="1">
      <alignment horizontal="left"/>
    </xf>
    <xf numFmtId="0" fontId="12" fillId="2" borderId="15" xfId="2" quotePrefix="1" applyFont="1" applyFill="1" applyBorder="1" applyAlignment="1" applyProtection="1">
      <alignment horizontal="center"/>
    </xf>
    <xf numFmtId="0" fontId="4" fillId="2" borderId="0" xfId="2" applyFont="1" applyFill="1" applyBorder="1" applyAlignment="1" applyProtection="1">
      <alignment horizontal="center"/>
    </xf>
    <xf numFmtId="0" fontId="4" fillId="2" borderId="4" xfId="2" applyFont="1" applyFill="1" applyBorder="1" applyAlignment="1" applyProtection="1">
      <alignment horizontal="left"/>
    </xf>
    <xf numFmtId="0" fontId="4" fillId="2" borderId="7" xfId="2" applyFont="1" applyFill="1" applyBorder="1" applyAlignment="1" applyProtection="1">
      <alignment horizontal="center"/>
    </xf>
    <xf numFmtId="0" fontId="12" fillId="2" borderId="7" xfId="2" quotePrefix="1" applyFont="1" applyFill="1" applyBorder="1" applyAlignment="1" applyProtection="1">
      <alignment horizontal="center" wrapText="1"/>
    </xf>
    <xf numFmtId="0" fontId="12" fillId="2" borderId="10" xfId="2" quotePrefix="1" applyFont="1" applyFill="1" applyBorder="1" applyAlignment="1" applyProtection="1">
      <alignment horizontal="center"/>
    </xf>
    <xf numFmtId="0" fontId="11" fillId="6" borderId="21" xfId="2" applyFont="1" applyFill="1" applyBorder="1" applyAlignment="1" applyProtection="1">
      <alignment vertical="center" wrapText="1"/>
    </xf>
    <xf numFmtId="165" fontId="11" fillId="6" borderId="23" xfId="4" applyNumberFormat="1" applyFont="1" applyFill="1" applyBorder="1" applyAlignment="1" applyProtection="1">
      <alignment horizontal="center" vertical="center"/>
    </xf>
    <xf numFmtId="0" fontId="4" fillId="8" borderId="21" xfId="2" applyFont="1" applyFill="1" applyBorder="1" applyProtection="1"/>
    <xf numFmtId="0" fontId="9" fillId="8" borderId="22" xfId="2" applyFont="1" applyFill="1" applyBorder="1" applyProtection="1"/>
    <xf numFmtId="0" fontId="9" fillId="8" borderId="23" xfId="2" applyFont="1" applyFill="1" applyBorder="1" applyProtection="1"/>
    <xf numFmtId="0" fontId="4" fillId="5" borderId="0" xfId="2" applyFont="1" applyFill="1" applyBorder="1" applyAlignment="1" applyProtection="1">
      <alignment horizontal="center"/>
      <protection locked="0"/>
    </xf>
    <xf numFmtId="0" fontId="18" fillId="2" borderId="0" xfId="0" applyFont="1" applyFill="1" applyBorder="1" applyProtection="1"/>
    <xf numFmtId="165" fontId="12" fillId="4" borderId="13" xfId="4" applyNumberFormat="1" applyFont="1" applyFill="1" applyBorder="1" applyAlignment="1" applyProtection="1">
      <alignment horizontal="center" vertical="center"/>
      <protection locked="0"/>
    </xf>
    <xf numFmtId="165" fontId="12" fillId="5" borderId="4" xfId="4" applyNumberFormat="1" applyFont="1" applyFill="1" applyBorder="1" applyAlignment="1" applyProtection="1">
      <alignment horizontal="center" vertical="center"/>
    </xf>
    <xf numFmtId="0" fontId="12" fillId="2" borderId="6" xfId="2" quotePrefix="1" applyFont="1" applyFill="1" applyBorder="1" applyAlignment="1" applyProtection="1">
      <alignment vertical="center" wrapText="1"/>
    </xf>
    <xf numFmtId="0" fontId="11" fillId="6" borderId="21" xfId="2" applyFont="1" applyFill="1" applyBorder="1" applyAlignment="1" applyProtection="1">
      <alignment horizontal="left" wrapText="1"/>
    </xf>
    <xf numFmtId="165" fontId="12" fillId="5" borderId="26" xfId="4" applyNumberFormat="1" applyFont="1" applyFill="1" applyBorder="1" applyAlignment="1" applyProtection="1">
      <alignment horizontal="center" vertical="center"/>
      <protection locked="0"/>
    </xf>
    <xf numFmtId="165" fontId="12" fillId="5" borderId="27" xfId="4" applyNumberFormat="1" applyFont="1" applyFill="1" applyBorder="1" applyAlignment="1" applyProtection="1">
      <alignment horizontal="center" vertical="center"/>
      <protection locked="0"/>
    </xf>
    <xf numFmtId="165" fontId="11" fillId="6" borderId="23" xfId="4" applyNumberFormat="1" applyFont="1" applyFill="1" applyBorder="1" applyAlignment="1" applyProtection="1">
      <alignment horizontal="center"/>
    </xf>
    <xf numFmtId="165" fontId="12" fillId="5" borderId="28" xfId="4" applyNumberFormat="1" applyFont="1" applyFill="1" applyBorder="1" applyAlignment="1" applyProtection="1">
      <alignment horizontal="center" vertical="center"/>
      <protection locked="0"/>
    </xf>
    <xf numFmtId="165" fontId="12" fillId="4" borderId="28" xfId="4" applyNumberFormat="1" applyFont="1" applyFill="1" applyBorder="1" applyAlignment="1" applyProtection="1">
      <alignment horizontal="center" vertical="center"/>
      <protection locked="0"/>
    </xf>
    <xf numFmtId="0" fontId="11" fillId="2" borderId="8" xfId="2" applyFont="1" applyFill="1" applyBorder="1" applyAlignment="1" applyProtection="1">
      <alignment horizontal="center" vertical="center" wrapText="1"/>
    </xf>
    <xf numFmtId="0" fontId="11" fillId="7" borderId="8" xfId="2" applyFont="1" applyFill="1" applyBorder="1" applyAlignment="1" applyProtection="1">
      <alignment horizontal="center" vertical="center" wrapText="1"/>
    </xf>
    <xf numFmtId="0" fontId="11" fillId="5" borderId="8" xfId="2" applyFont="1" applyFill="1" applyBorder="1" applyAlignment="1" applyProtection="1">
      <alignment horizontal="center" vertical="center" wrapText="1"/>
    </xf>
    <xf numFmtId="0" fontId="11" fillId="4" borderId="8" xfId="2" applyFont="1" applyFill="1" applyBorder="1" applyAlignment="1" applyProtection="1">
      <alignment horizontal="center" vertical="center" wrapText="1"/>
    </xf>
    <xf numFmtId="0" fontId="12" fillId="0" borderId="2" xfId="2" applyFont="1" applyFill="1" applyBorder="1" applyAlignment="1" applyProtection="1">
      <alignment vertical="center" wrapText="1"/>
    </xf>
    <xf numFmtId="0" fontId="0" fillId="6" borderId="22" xfId="0" applyFont="1" applyFill="1" applyBorder="1" applyProtection="1"/>
    <xf numFmtId="0" fontId="0" fillId="2" borderId="5" xfId="0" applyFont="1" applyFill="1" applyBorder="1" applyProtection="1"/>
    <xf numFmtId="0" fontId="0" fillId="2" borderId="29" xfId="0" applyFont="1" applyFill="1" applyBorder="1" applyProtection="1"/>
    <xf numFmtId="0" fontId="12" fillId="7" borderId="30" xfId="2" applyFont="1" applyFill="1" applyBorder="1" applyAlignment="1" applyProtection="1">
      <alignment vertical="center" wrapText="1"/>
    </xf>
    <xf numFmtId="10" fontId="12" fillId="7" borderId="30" xfId="5" applyNumberFormat="1" applyFont="1" applyFill="1" applyBorder="1" applyAlignment="1" applyProtection="1">
      <alignment vertical="center" wrapText="1"/>
    </xf>
    <xf numFmtId="0" fontId="12" fillId="0" borderId="2" xfId="2" applyFont="1" applyFill="1" applyBorder="1" applyAlignment="1" applyProtection="1">
      <alignment vertical="center"/>
    </xf>
    <xf numFmtId="10" fontId="12" fillId="0" borderId="5" xfId="5" applyNumberFormat="1" applyFont="1" applyFill="1" applyBorder="1" applyAlignment="1" applyProtection="1">
      <alignment vertical="center"/>
    </xf>
    <xf numFmtId="0" fontId="12" fillId="7" borderId="8" xfId="2" applyFont="1" applyFill="1" applyBorder="1" applyAlignment="1" applyProtection="1">
      <alignment vertical="center" wrapText="1"/>
    </xf>
    <xf numFmtId="10" fontId="12" fillId="7" borderId="8" xfId="5" applyNumberFormat="1" applyFont="1" applyFill="1" applyBorder="1" applyAlignment="1" applyProtection="1">
      <alignment vertical="center" wrapText="1"/>
    </xf>
    <xf numFmtId="0" fontId="11" fillId="6" borderId="21" xfId="2" applyFont="1" applyFill="1" applyBorder="1" applyAlignment="1" applyProtection="1">
      <alignment vertical="center"/>
    </xf>
    <xf numFmtId="0" fontId="12" fillId="2" borderId="8" xfId="2" quotePrefix="1" applyFont="1" applyFill="1" applyBorder="1" applyAlignment="1" applyProtection="1">
      <alignment vertical="center" wrapText="1"/>
    </xf>
    <xf numFmtId="0" fontId="12" fillId="2" borderId="8" xfId="2" applyFont="1" applyFill="1" applyBorder="1" applyAlignment="1" applyProtection="1">
      <alignment vertical="center" wrapText="1"/>
    </xf>
    <xf numFmtId="0" fontId="12" fillId="2" borderId="9" xfId="2" applyFont="1" applyFill="1" applyBorder="1" applyProtection="1"/>
    <xf numFmtId="0" fontId="12" fillId="2" borderId="10" xfId="2" applyFont="1" applyFill="1" applyBorder="1" applyProtection="1"/>
    <xf numFmtId="165" fontId="11" fillId="2" borderId="14" xfId="4" applyNumberFormat="1" applyFont="1" applyFill="1" applyBorder="1" applyAlignment="1" applyProtection="1">
      <alignment horizontal="center"/>
    </xf>
    <xf numFmtId="0" fontId="10" fillId="2" borderId="0" xfId="2" applyFont="1" applyFill="1" applyBorder="1" applyAlignment="1" applyProtection="1">
      <alignment vertical="center"/>
    </xf>
    <xf numFmtId="165" fontId="12" fillId="7" borderId="30" xfId="2" applyNumberFormat="1" applyFont="1" applyFill="1" applyBorder="1" applyAlignment="1" applyProtection="1">
      <alignment vertical="center"/>
    </xf>
    <xf numFmtId="165" fontId="12" fillId="7" borderId="30" xfId="2" applyNumberFormat="1" applyFont="1" applyFill="1" applyBorder="1" applyProtection="1"/>
    <xf numFmtId="165" fontId="12" fillId="6" borderId="16" xfId="4" applyNumberFormat="1" applyFont="1" applyFill="1" applyBorder="1" applyAlignment="1" applyProtection="1">
      <alignment horizontal="center" vertical="center"/>
    </xf>
    <xf numFmtId="165" fontId="12" fillId="4" borderId="1" xfId="4" applyNumberFormat="1" applyFont="1" applyFill="1" applyBorder="1" applyAlignment="1" applyProtection="1">
      <alignment horizontal="center" vertical="center"/>
      <protection locked="0"/>
    </xf>
    <xf numFmtId="165" fontId="12" fillId="7" borderId="8" xfId="2" applyNumberFormat="1" applyFont="1" applyFill="1" applyBorder="1" applyProtection="1"/>
    <xf numFmtId="0" fontId="4" fillId="2" borderId="3" xfId="2" applyFont="1" applyFill="1" applyBorder="1" applyAlignment="1" applyProtection="1">
      <alignment vertical="center"/>
    </xf>
    <xf numFmtId="0" fontId="4" fillId="2" borderId="3" xfId="2" applyFont="1" applyFill="1" applyBorder="1" applyProtection="1"/>
    <xf numFmtId="0" fontId="4" fillId="2" borderId="2" xfId="2" applyFont="1" applyFill="1" applyBorder="1" applyAlignment="1" applyProtection="1">
      <alignment vertical="center"/>
    </xf>
    <xf numFmtId="0" fontId="11" fillId="2" borderId="1" xfId="2" applyFont="1" applyFill="1" applyBorder="1" applyAlignment="1" applyProtection="1">
      <alignment horizontal="center" vertical="center"/>
    </xf>
    <xf numFmtId="0" fontId="11" fillId="2" borderId="14" xfId="2" applyFont="1" applyFill="1" applyBorder="1" applyProtection="1"/>
    <xf numFmtId="0" fontId="11" fillId="5" borderId="2" xfId="2" applyFont="1" applyFill="1" applyBorder="1" applyAlignment="1" applyProtection="1">
      <alignment horizontal="center"/>
    </xf>
    <xf numFmtId="0" fontId="12" fillId="7" borderId="6" xfId="2" applyFont="1" applyFill="1" applyBorder="1" applyAlignment="1" applyProtection="1">
      <alignment horizontal="center" vertical="center"/>
    </xf>
    <xf numFmtId="0" fontId="11" fillId="5" borderId="5" xfId="2" applyFont="1" applyFill="1" applyBorder="1" applyAlignment="1" applyProtection="1">
      <alignment horizontal="center"/>
    </xf>
    <xf numFmtId="0" fontId="11" fillId="7" borderId="1" xfId="2" applyFont="1" applyFill="1" applyBorder="1" applyAlignment="1" applyProtection="1">
      <alignment horizontal="center" vertical="center" wrapText="1"/>
    </xf>
    <xf numFmtId="0" fontId="11" fillId="5" borderId="1" xfId="2" applyFont="1" applyFill="1" applyBorder="1" applyAlignment="1" applyProtection="1">
      <alignment horizontal="center" vertical="center" wrapText="1"/>
    </xf>
    <xf numFmtId="0" fontId="12" fillId="2" borderId="6" xfId="2" applyFont="1" applyFill="1" applyBorder="1" applyAlignment="1" applyProtection="1">
      <alignment vertical="center"/>
    </xf>
    <xf numFmtId="0" fontId="11" fillId="0" borderId="5" xfId="2" applyFont="1" applyFill="1" applyBorder="1" applyAlignment="1" applyProtection="1">
      <alignment horizontal="center"/>
    </xf>
    <xf numFmtId="165" fontId="11" fillId="4" borderId="2" xfId="4" applyNumberFormat="1" applyFont="1" applyFill="1" applyBorder="1" applyAlignment="1" applyProtection="1">
      <alignment horizontal="center"/>
    </xf>
    <xf numFmtId="165" fontId="11" fillId="4" borderId="5" xfId="4" applyNumberFormat="1" applyFont="1" applyFill="1" applyBorder="1" applyAlignment="1" applyProtection="1">
      <alignment horizontal="center"/>
    </xf>
    <xf numFmtId="165" fontId="11" fillId="4" borderId="1" xfId="4" applyNumberFormat="1" applyFont="1" applyFill="1" applyBorder="1" applyAlignment="1" applyProtection="1">
      <alignment horizontal="center" vertical="center"/>
    </xf>
    <xf numFmtId="0" fontId="4" fillId="7" borderId="1" xfId="2" applyFont="1" applyFill="1" applyBorder="1" applyAlignment="1" applyProtection="1">
      <alignment vertical="center"/>
    </xf>
    <xf numFmtId="0" fontId="11" fillId="2" borderId="2" xfId="2" applyFont="1" applyFill="1" applyBorder="1" applyAlignment="1" applyProtection="1">
      <alignment vertical="center" wrapText="1"/>
    </xf>
    <xf numFmtId="165" fontId="11" fillId="5" borderId="1" xfId="4" applyNumberFormat="1" applyFont="1" applyFill="1" applyBorder="1" applyAlignment="1" applyProtection="1">
      <alignment horizontal="center" vertical="center"/>
    </xf>
    <xf numFmtId="0" fontId="0" fillId="2" borderId="18" xfId="0" applyFont="1" applyFill="1" applyBorder="1" applyAlignment="1" applyProtection="1">
      <alignment horizontal="left"/>
    </xf>
    <xf numFmtId="0" fontId="1" fillId="2" borderId="19" xfId="0" applyFont="1" applyFill="1" applyBorder="1" applyProtection="1"/>
    <xf numFmtId="0" fontId="1" fillId="2" borderId="20" xfId="0" applyFont="1" applyFill="1" applyBorder="1" applyProtection="1"/>
    <xf numFmtId="0" fontId="1" fillId="2" borderId="32" xfId="0" applyFont="1" applyFill="1" applyBorder="1" applyProtection="1"/>
    <xf numFmtId="0" fontId="1" fillId="2" borderId="33" xfId="0" applyFont="1" applyFill="1" applyBorder="1" applyProtection="1"/>
    <xf numFmtId="0" fontId="0" fillId="2" borderId="32" xfId="0" applyFont="1" applyFill="1" applyBorder="1" applyProtection="1"/>
    <xf numFmtId="165" fontId="12" fillId="5" borderId="5" xfId="4" applyNumberFormat="1" applyFont="1" applyFill="1" applyBorder="1" applyAlignment="1" applyProtection="1">
      <alignment horizontal="center" vertical="center"/>
    </xf>
    <xf numFmtId="165" fontId="12" fillId="5" borderId="11" xfId="4" applyNumberFormat="1" applyFont="1" applyFill="1" applyBorder="1" applyAlignment="1" applyProtection="1">
      <alignment vertical="center"/>
    </xf>
    <xf numFmtId="165" fontId="12" fillId="5" borderId="1" xfId="4" applyNumberFormat="1" applyFont="1" applyFill="1" applyBorder="1" applyAlignment="1" applyProtection="1">
      <alignment vertical="center"/>
    </xf>
    <xf numFmtId="165" fontId="12" fillId="4" borderId="1" xfId="4" applyNumberFormat="1" applyFont="1" applyFill="1" applyBorder="1" applyAlignment="1" applyProtection="1">
      <alignment vertical="center"/>
    </xf>
    <xf numFmtId="0" fontId="11" fillId="4" borderId="1" xfId="2" applyFont="1" applyFill="1" applyBorder="1" applyAlignment="1" applyProtection="1">
      <alignment horizontal="center" vertical="center" wrapText="1"/>
    </xf>
    <xf numFmtId="165" fontId="11" fillId="6" borderId="16" xfId="4" applyNumberFormat="1" applyFont="1" applyFill="1" applyBorder="1" applyAlignment="1" applyProtection="1">
      <alignment horizontal="center" vertical="center"/>
    </xf>
    <xf numFmtId="0" fontId="1" fillId="4" borderId="18" xfId="0" applyFont="1" applyFill="1" applyBorder="1" applyAlignment="1" applyProtection="1"/>
    <xf numFmtId="0" fontId="1" fillId="4" borderId="19" xfId="0" applyFont="1" applyFill="1" applyBorder="1" applyAlignment="1" applyProtection="1"/>
    <xf numFmtId="0" fontId="1" fillId="4" borderId="20" xfId="0" applyFont="1" applyFill="1" applyBorder="1" applyAlignment="1" applyProtection="1"/>
    <xf numFmtId="0" fontId="1" fillId="4" borderId="32" xfId="0" applyFont="1" applyFill="1" applyBorder="1" applyAlignment="1" applyProtection="1"/>
    <xf numFmtId="0" fontId="1" fillId="4" borderId="33" xfId="0" applyFont="1" applyFill="1" applyBorder="1" applyAlignment="1" applyProtection="1"/>
    <xf numFmtId="0" fontId="1" fillId="4" borderId="34" xfId="0" applyFont="1" applyFill="1" applyBorder="1" applyAlignment="1" applyProtection="1">
      <alignment horizontal="center"/>
    </xf>
    <xf numFmtId="0" fontId="1" fillId="4" borderId="35" xfId="0" applyFont="1" applyFill="1" applyBorder="1" applyAlignment="1" applyProtection="1">
      <alignment horizontal="center"/>
    </xf>
    <xf numFmtId="0" fontId="1" fillId="4" borderId="31" xfId="0" applyFont="1" applyFill="1" applyBorder="1" applyAlignment="1" applyProtection="1">
      <alignment horizontal="center"/>
    </xf>
    <xf numFmtId="0" fontId="4" fillId="7" borderId="6" xfId="2" applyFont="1" applyFill="1" applyBorder="1" applyProtection="1"/>
    <xf numFmtId="0" fontId="12" fillId="7" borderId="0" xfId="2" applyFont="1" applyFill="1" applyBorder="1" applyProtection="1"/>
    <xf numFmtId="0" fontId="12" fillId="8" borderId="22" xfId="2" applyFont="1" applyFill="1" applyBorder="1" applyProtection="1"/>
    <xf numFmtId="0" fontId="12" fillId="8" borderId="23" xfId="2" applyFont="1" applyFill="1" applyBorder="1" applyProtection="1"/>
    <xf numFmtId="165" fontId="12" fillId="5" borderId="11" xfId="4" applyNumberFormat="1" applyFont="1" applyFill="1" applyBorder="1" applyAlignment="1" applyProtection="1">
      <alignment horizontal="center"/>
    </xf>
    <xf numFmtId="165" fontId="12" fillId="7" borderId="11" xfId="4" applyNumberFormat="1" applyFont="1" applyFill="1" applyBorder="1" applyAlignment="1" applyProtection="1">
      <alignment horizontal="center"/>
    </xf>
    <xf numFmtId="165" fontId="12" fillId="5" borderId="12" xfId="4" applyNumberFormat="1" applyFont="1" applyFill="1" applyBorder="1" applyAlignment="1" applyProtection="1">
      <alignment horizontal="center"/>
    </xf>
    <xf numFmtId="0" fontId="0" fillId="2" borderId="32" xfId="0" applyFont="1" applyFill="1" applyBorder="1" applyAlignment="1" applyProtection="1">
      <alignment horizontal="left" wrapText="1"/>
    </xf>
    <xf numFmtId="0" fontId="0" fillId="2" borderId="0" xfId="0" applyFont="1" applyFill="1" applyBorder="1" applyAlignment="1" applyProtection="1">
      <alignment horizontal="left" wrapText="1"/>
    </xf>
    <xf numFmtId="0" fontId="0" fillId="2" borderId="33" xfId="0" applyFont="1" applyFill="1" applyBorder="1" applyAlignment="1" applyProtection="1">
      <alignment horizontal="left" wrapText="1"/>
    </xf>
    <xf numFmtId="0" fontId="0" fillId="2" borderId="32" xfId="0" quotePrefix="1" applyFont="1" applyFill="1" applyBorder="1" applyAlignment="1" applyProtection="1">
      <alignment horizontal="left"/>
      <protection locked="0"/>
    </xf>
    <xf numFmtId="0" fontId="0" fillId="2" borderId="0" xfId="0" quotePrefix="1" applyFont="1" applyFill="1" applyBorder="1" applyAlignment="1" applyProtection="1">
      <alignment horizontal="left"/>
      <protection locked="0"/>
    </xf>
    <xf numFmtId="0" fontId="0" fillId="2" borderId="33" xfId="0" quotePrefix="1" applyFont="1" applyFill="1" applyBorder="1" applyAlignment="1" applyProtection="1">
      <alignment horizontal="left"/>
      <protection locked="0"/>
    </xf>
    <xf numFmtId="0" fontId="1" fillId="2" borderId="0" xfId="0" applyFont="1" applyFill="1" applyBorder="1" applyProtection="1">
      <protection locked="0"/>
    </xf>
    <xf numFmtId="0" fontId="12" fillId="2" borderId="32" xfId="2" applyFont="1" applyFill="1" applyBorder="1" applyAlignment="1" applyProtection="1">
      <alignment vertical="center"/>
      <protection locked="0"/>
    </xf>
    <xf numFmtId="0" fontId="1" fillId="2" borderId="0" xfId="0" applyFont="1" applyFill="1" applyBorder="1" applyAlignment="1" applyProtection="1">
      <alignment horizontal="left" vertical="top" wrapText="1"/>
      <protection locked="0"/>
    </xf>
    <xf numFmtId="0" fontId="5" fillId="2" borderId="0" xfId="0" applyFont="1" applyFill="1" applyBorder="1" applyProtection="1">
      <protection locked="0"/>
    </xf>
    <xf numFmtId="0" fontId="0" fillId="2" borderId="0" xfId="0" applyFont="1" applyFill="1" applyBorder="1" applyProtection="1">
      <protection locked="0"/>
    </xf>
    <xf numFmtId="0" fontId="0" fillId="2" borderId="0" xfId="0" applyFont="1" applyFill="1" applyBorder="1" applyAlignment="1" applyProtection="1">
      <alignment wrapText="1"/>
      <protection locked="0"/>
    </xf>
    <xf numFmtId="0" fontId="0" fillId="2" borderId="0" xfId="0" applyFont="1" applyFill="1" applyBorder="1" applyAlignment="1" applyProtection="1">
      <alignment vertical="center"/>
      <protection locked="0"/>
    </xf>
    <xf numFmtId="0" fontId="0" fillId="0" borderId="0" xfId="0" applyFont="1" applyFill="1" applyBorder="1" applyProtection="1">
      <protection locked="0"/>
    </xf>
    <xf numFmtId="0" fontId="0" fillId="2" borderId="0" xfId="0" applyFont="1" applyFill="1" applyBorder="1" applyAlignment="1" applyProtection="1">
      <alignment horizontal="left" vertical="top" wrapText="1"/>
      <protection locked="0"/>
    </xf>
    <xf numFmtId="0" fontId="12" fillId="7" borderId="5" xfId="2" applyFont="1" applyFill="1" applyBorder="1" applyAlignment="1" applyProtection="1">
      <alignment vertical="center" wrapText="1"/>
    </xf>
    <xf numFmtId="0" fontId="9" fillId="2" borderId="0" xfId="2" applyFont="1" applyFill="1" applyAlignment="1" applyProtection="1">
      <alignment vertical="center"/>
      <protection locked="0"/>
    </xf>
    <xf numFmtId="0" fontId="12" fillId="2" borderId="0" xfId="2" applyFont="1" applyFill="1" applyBorder="1" applyAlignment="1" applyProtection="1">
      <alignment vertical="center"/>
      <protection locked="0"/>
    </xf>
    <xf numFmtId="0" fontId="12" fillId="2" borderId="0" xfId="2" applyFont="1" applyFill="1" applyAlignment="1" applyProtection="1">
      <alignment horizontal="left" vertical="center"/>
      <protection locked="0"/>
    </xf>
    <xf numFmtId="0" fontId="12" fillId="2" borderId="0" xfId="2" applyFont="1" applyFill="1" applyAlignment="1" applyProtection="1">
      <alignment vertical="center"/>
      <protection locked="0"/>
    </xf>
    <xf numFmtId="0" fontId="1" fillId="2" borderId="34" xfId="0" applyFont="1" applyFill="1" applyBorder="1" applyProtection="1">
      <protection locked="0"/>
    </xf>
    <xf numFmtId="0" fontId="1" fillId="2" borderId="35" xfId="0" applyFont="1" applyFill="1" applyBorder="1" applyProtection="1">
      <protection locked="0"/>
    </xf>
    <xf numFmtId="0" fontId="1" fillId="2" borderId="31" xfId="0" applyFont="1" applyFill="1" applyBorder="1" applyProtection="1">
      <protection locked="0"/>
    </xf>
    <xf numFmtId="165" fontId="12" fillId="7" borderId="12" xfId="4" applyNumberFormat="1" applyFont="1" applyFill="1" applyBorder="1" applyAlignment="1" applyProtection="1">
      <alignment horizontal="center"/>
      <protection locked="0"/>
    </xf>
    <xf numFmtId="0" fontId="12" fillId="5" borderId="2" xfId="2" applyFont="1" applyFill="1" applyBorder="1" applyAlignment="1" applyProtection="1">
      <alignment vertical="center"/>
    </xf>
    <xf numFmtId="165" fontId="11" fillId="6" borderId="36" xfId="4" applyNumberFormat="1" applyFont="1" applyFill="1" applyBorder="1" applyAlignment="1" applyProtection="1">
      <alignment horizontal="center"/>
    </xf>
    <xf numFmtId="0" fontId="12" fillId="5" borderId="5" xfId="2" applyFont="1" applyFill="1" applyBorder="1" applyAlignment="1" applyProtection="1">
      <alignment vertical="center" wrapText="1"/>
    </xf>
    <xf numFmtId="0" fontId="12" fillId="4" borderId="5" xfId="2" applyFont="1" applyFill="1" applyBorder="1" applyAlignment="1" applyProtection="1">
      <alignment vertical="center" wrapText="1"/>
    </xf>
    <xf numFmtId="0" fontId="12" fillId="2" borderId="19" xfId="2" applyFont="1" applyFill="1" applyBorder="1" applyAlignment="1" applyProtection="1">
      <alignment vertical="center" wrapText="1"/>
    </xf>
    <xf numFmtId="165" fontId="12" fillId="5" borderId="7" xfId="4" applyNumberFormat="1" applyFont="1" applyFill="1" applyBorder="1" applyAlignment="1" applyProtection="1">
      <alignment horizontal="center" vertical="center"/>
      <protection locked="0"/>
    </xf>
    <xf numFmtId="165" fontId="12" fillId="4" borderId="5" xfId="4" applyNumberFormat="1" applyFont="1" applyFill="1" applyBorder="1" applyAlignment="1" applyProtection="1">
      <alignment horizontal="center" vertical="center"/>
      <protection locked="0"/>
    </xf>
    <xf numFmtId="165" fontId="12" fillId="4" borderId="11" xfId="4" applyNumberFormat="1" applyFont="1" applyFill="1" applyBorder="1" applyAlignment="1" applyProtection="1">
      <alignment horizontal="center"/>
      <protection locked="0"/>
    </xf>
    <xf numFmtId="165" fontId="12" fillId="4" borderId="12" xfId="4" applyNumberFormat="1" applyFont="1" applyFill="1" applyBorder="1" applyAlignment="1" applyProtection="1">
      <alignment horizontal="center"/>
      <protection locked="0"/>
    </xf>
    <xf numFmtId="165" fontId="12" fillId="4" borderId="11" xfId="4" applyNumberFormat="1" applyFont="1" applyFill="1" applyBorder="1" applyAlignment="1" applyProtection="1">
      <alignment vertical="center"/>
      <protection locked="0"/>
    </xf>
    <xf numFmtId="0" fontId="12" fillId="2" borderId="32" xfId="2" applyFont="1" applyFill="1" applyBorder="1" applyAlignment="1" applyProtection="1">
      <alignment horizontal="left" vertical="center"/>
    </xf>
    <xf numFmtId="0" fontId="21" fillId="0" borderId="0" xfId="6" applyFont="1"/>
    <xf numFmtId="0" fontId="0" fillId="0" borderId="0" xfId="0" applyFont="1" applyFill="1" applyBorder="1"/>
    <xf numFmtId="0" fontId="4" fillId="2" borderId="0" xfId="2" applyFont="1" applyFill="1" applyBorder="1" applyAlignment="1" applyProtection="1">
      <alignment horizontal="left"/>
    </xf>
    <xf numFmtId="0" fontId="11" fillId="2" borderId="0" xfId="2" applyFont="1" applyFill="1" applyBorder="1" applyAlignment="1" applyProtection="1">
      <alignment horizontal="right"/>
    </xf>
    <xf numFmtId="0" fontId="0" fillId="2" borderId="32" xfId="0" quotePrefix="1" applyFont="1" applyFill="1" applyBorder="1" applyAlignment="1" applyProtection="1">
      <alignment horizontal="left"/>
      <protection locked="0"/>
    </xf>
    <xf numFmtId="0" fontId="0" fillId="2" borderId="0" xfId="0" quotePrefix="1" applyFont="1" applyFill="1" applyBorder="1" applyAlignment="1" applyProtection="1">
      <alignment horizontal="left"/>
      <protection locked="0"/>
    </xf>
    <xf numFmtId="0" fontId="0" fillId="2" borderId="33" xfId="0" quotePrefix="1" applyFont="1" applyFill="1" applyBorder="1" applyAlignment="1" applyProtection="1">
      <alignment horizontal="left"/>
      <protection locked="0"/>
    </xf>
    <xf numFmtId="0" fontId="12" fillId="2" borderId="9" xfId="2" quotePrefix="1" applyFont="1" applyFill="1" applyBorder="1" applyAlignment="1" applyProtection="1">
      <alignment horizontal="left"/>
    </xf>
    <xf numFmtId="0" fontId="12" fillId="2" borderId="15" xfId="2" quotePrefix="1" applyFont="1" applyFill="1" applyBorder="1" applyAlignment="1" applyProtection="1">
      <alignment horizontal="left"/>
    </xf>
    <xf numFmtId="0" fontId="12" fillId="2" borderId="10" xfId="2" quotePrefix="1" applyFont="1" applyFill="1" applyBorder="1" applyAlignment="1" applyProtection="1">
      <alignment horizontal="left"/>
    </xf>
    <xf numFmtId="0" fontId="0" fillId="2" borderId="32" xfId="0" applyFont="1" applyFill="1" applyBorder="1" applyAlignment="1" applyProtection="1">
      <alignment horizontal="left" wrapText="1"/>
    </xf>
    <xf numFmtId="0" fontId="0" fillId="2" borderId="0" xfId="0" applyFont="1" applyFill="1" applyBorder="1" applyAlignment="1" applyProtection="1">
      <alignment horizontal="left" wrapText="1"/>
    </xf>
    <xf numFmtId="0" fontId="0" fillId="2" borderId="33" xfId="0" applyFont="1" applyFill="1" applyBorder="1" applyAlignment="1" applyProtection="1">
      <alignment horizontal="left" wrapText="1"/>
    </xf>
    <xf numFmtId="0" fontId="2" fillId="8" borderId="21" xfId="0" applyFont="1" applyFill="1" applyBorder="1" applyAlignment="1" applyProtection="1">
      <alignment horizontal="center"/>
    </xf>
    <xf numFmtId="0" fontId="2" fillId="8" borderId="22" xfId="0" applyFont="1" applyFill="1" applyBorder="1" applyAlignment="1" applyProtection="1">
      <alignment horizontal="center"/>
    </xf>
    <xf numFmtId="0" fontId="2" fillId="8" borderId="23" xfId="0" applyFont="1" applyFill="1" applyBorder="1" applyAlignment="1" applyProtection="1">
      <alignment horizontal="center"/>
    </xf>
    <xf numFmtId="0" fontId="14" fillId="3" borderId="18" xfId="1" applyFont="1" applyFill="1" applyBorder="1" applyAlignment="1" applyProtection="1">
      <alignment horizontal="center" vertical="center" wrapText="1"/>
    </xf>
    <xf numFmtId="0" fontId="14" fillId="3" borderId="19" xfId="1" applyFont="1" applyFill="1" applyBorder="1" applyAlignment="1" applyProtection="1">
      <alignment horizontal="center" vertical="center" wrapText="1"/>
    </xf>
    <xf numFmtId="0" fontId="14" fillId="3" borderId="20" xfId="1" applyFont="1" applyFill="1" applyBorder="1" applyAlignment="1" applyProtection="1">
      <alignment horizontal="center" vertical="center" wrapText="1"/>
    </xf>
    <xf numFmtId="0" fontId="12" fillId="2" borderId="6" xfId="2" quotePrefix="1" applyFont="1" applyFill="1" applyBorder="1" applyAlignment="1" applyProtection="1">
      <alignment horizontal="left" wrapText="1"/>
    </xf>
    <xf numFmtId="0" fontId="12" fillId="2" borderId="0" xfId="2" quotePrefix="1" applyFont="1" applyFill="1" applyBorder="1" applyAlignment="1" applyProtection="1">
      <alignment horizontal="left" wrapText="1"/>
    </xf>
    <xf numFmtId="0" fontId="12" fillId="2" borderId="7" xfId="2" quotePrefix="1" applyFont="1" applyFill="1" applyBorder="1" applyAlignment="1" applyProtection="1">
      <alignment horizontal="left" wrapText="1"/>
    </xf>
    <xf numFmtId="0" fontId="11" fillId="7" borderId="0" xfId="2" applyFont="1" applyFill="1" applyBorder="1" applyAlignment="1" applyProtection="1">
      <alignment horizontal="left"/>
    </xf>
    <xf numFmtId="0" fontId="12" fillId="7" borderId="0" xfId="2" quotePrefix="1" applyFont="1" applyFill="1" applyBorder="1" applyAlignment="1" applyProtection="1">
      <alignment horizontal="left"/>
    </xf>
    <xf numFmtId="0" fontId="12" fillId="7" borderId="15" xfId="2" quotePrefix="1" applyFont="1" applyFill="1" applyBorder="1" applyAlignment="1" applyProtection="1">
      <alignment horizontal="left"/>
    </xf>
    <xf numFmtId="0" fontId="4" fillId="8" borderId="21" xfId="2" applyFont="1" applyFill="1" applyBorder="1" applyAlignment="1" applyProtection="1">
      <alignment horizontal="left"/>
    </xf>
    <xf numFmtId="0" fontId="4" fillId="8" borderId="22" xfId="2" applyFont="1" applyFill="1" applyBorder="1" applyAlignment="1" applyProtection="1">
      <alignment horizontal="left"/>
    </xf>
    <xf numFmtId="0" fontId="4" fillId="8" borderId="23" xfId="2" applyFont="1" applyFill="1" applyBorder="1" applyAlignment="1" applyProtection="1">
      <alignment horizontal="left"/>
    </xf>
    <xf numFmtId="0" fontId="11" fillId="7" borderId="24" xfId="2" applyFont="1" applyFill="1" applyBorder="1" applyAlignment="1" applyProtection="1">
      <alignment horizontal="center" wrapText="1"/>
    </xf>
    <xf numFmtId="0" fontId="11" fillId="7" borderId="25" xfId="2" applyFont="1" applyFill="1" applyBorder="1" applyAlignment="1" applyProtection="1">
      <alignment horizontal="center" wrapText="1"/>
    </xf>
    <xf numFmtId="0" fontId="11" fillId="7" borderId="17" xfId="2" applyFont="1" applyFill="1" applyBorder="1" applyAlignment="1" applyProtection="1">
      <alignment horizontal="center" wrapText="1"/>
    </xf>
    <xf numFmtId="0" fontId="11" fillId="2" borderId="14" xfId="2" applyFont="1" applyFill="1" applyBorder="1" applyAlignment="1" applyProtection="1">
      <alignment horizontal="left" vertical="top" wrapText="1"/>
    </xf>
    <xf numFmtId="0" fontId="11" fillId="2" borderId="0" xfId="2" applyFont="1" applyFill="1" applyBorder="1" applyAlignment="1" applyProtection="1">
      <alignment horizontal="left" vertical="top" wrapText="1"/>
    </xf>
    <xf numFmtId="0" fontId="11" fillId="7" borderId="3" xfId="2" applyFont="1" applyFill="1" applyBorder="1" applyAlignment="1" applyProtection="1">
      <alignment horizontal="left" vertical="top" wrapText="1"/>
      <protection locked="0"/>
    </xf>
    <xf numFmtId="0" fontId="11" fillId="7" borderId="14" xfId="2" applyFont="1" applyFill="1" applyBorder="1" applyAlignment="1" applyProtection="1">
      <alignment horizontal="left" vertical="top" wrapText="1"/>
      <protection locked="0"/>
    </xf>
    <xf numFmtId="0" fontId="11" fillId="7" borderId="4" xfId="2" applyFont="1" applyFill="1" applyBorder="1" applyAlignment="1" applyProtection="1">
      <alignment horizontal="left" vertical="top" wrapText="1"/>
      <protection locked="0"/>
    </xf>
    <xf numFmtId="0" fontId="11" fillId="7" borderId="6" xfId="2" applyFont="1" applyFill="1" applyBorder="1" applyAlignment="1" applyProtection="1">
      <alignment horizontal="left" vertical="top" wrapText="1"/>
      <protection locked="0"/>
    </xf>
    <xf numFmtId="0" fontId="11" fillId="7" borderId="0" xfId="2" applyFont="1" applyFill="1" applyBorder="1" applyAlignment="1" applyProtection="1">
      <alignment horizontal="left" vertical="top" wrapText="1"/>
      <protection locked="0"/>
    </xf>
    <xf numFmtId="0" fontId="11" fillId="7" borderId="7" xfId="2" applyFont="1" applyFill="1" applyBorder="1" applyAlignment="1" applyProtection="1">
      <alignment horizontal="left" vertical="top" wrapText="1"/>
      <protection locked="0"/>
    </xf>
    <xf numFmtId="0" fontId="11" fillId="7" borderId="9" xfId="2" applyFont="1" applyFill="1" applyBorder="1" applyAlignment="1" applyProtection="1">
      <alignment horizontal="left" vertical="top" wrapText="1"/>
      <protection locked="0"/>
    </xf>
    <xf numFmtId="0" fontId="11" fillId="7" borderId="15" xfId="2" applyFont="1" applyFill="1" applyBorder="1" applyAlignment="1" applyProtection="1">
      <alignment horizontal="left" vertical="top" wrapText="1"/>
      <protection locked="0"/>
    </xf>
    <xf numFmtId="0" fontId="11" fillId="7" borderId="10" xfId="2" applyFont="1" applyFill="1" applyBorder="1" applyAlignment="1" applyProtection="1">
      <alignment horizontal="left" vertical="top" wrapText="1"/>
      <protection locked="0"/>
    </xf>
    <xf numFmtId="0" fontId="0" fillId="4" borderId="32" xfId="0" quotePrefix="1" applyFont="1" applyFill="1" applyBorder="1" applyAlignment="1" applyProtection="1">
      <alignment horizontal="left" vertical="top" wrapText="1"/>
    </xf>
    <xf numFmtId="0" fontId="0" fillId="4" borderId="0" xfId="0" quotePrefix="1" applyFont="1" applyFill="1" applyBorder="1" applyAlignment="1" applyProtection="1">
      <alignment horizontal="left" vertical="top" wrapText="1"/>
    </xf>
    <xf numFmtId="0" fontId="0" fillId="4" borderId="33" xfId="0" quotePrefix="1" applyFont="1" applyFill="1" applyBorder="1" applyAlignment="1" applyProtection="1">
      <alignment horizontal="left" vertical="top" wrapText="1"/>
    </xf>
    <xf numFmtId="0" fontId="4" fillId="4" borderId="32" xfId="1" applyFont="1" applyFill="1" applyBorder="1" applyAlignment="1" applyProtection="1">
      <alignment horizontal="center"/>
    </xf>
    <xf numFmtId="0" fontId="4" fillId="4" borderId="0" xfId="1" applyFont="1" applyFill="1" applyBorder="1" applyAlignment="1" applyProtection="1">
      <alignment horizontal="center"/>
    </xf>
    <xf numFmtId="0" fontId="4" fillId="4" borderId="33" xfId="1" applyFont="1" applyFill="1" applyBorder="1" applyAlignment="1" applyProtection="1">
      <alignment horizontal="center"/>
    </xf>
    <xf numFmtId="0" fontId="6" fillId="4" borderId="32" xfId="0" applyFont="1" applyFill="1" applyBorder="1" applyAlignment="1" applyProtection="1">
      <alignment horizontal="center"/>
    </xf>
    <xf numFmtId="0" fontId="6" fillId="4" borderId="0" xfId="0" applyFont="1" applyFill="1" applyBorder="1" applyAlignment="1" applyProtection="1">
      <alignment horizontal="center"/>
    </xf>
    <xf numFmtId="0" fontId="6" fillId="4" borderId="33" xfId="0" applyFont="1" applyFill="1" applyBorder="1" applyAlignment="1" applyProtection="1">
      <alignment horizontal="center"/>
    </xf>
    <xf numFmtId="0" fontId="2" fillId="4" borderId="32"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0" fillId="7" borderId="3" xfId="0" applyFont="1" applyFill="1" applyBorder="1" applyAlignment="1" applyProtection="1">
      <alignment horizontal="left" vertical="top" wrapText="1"/>
      <protection locked="0"/>
    </xf>
    <xf numFmtId="0" fontId="0" fillId="7" borderId="14" xfId="0" applyFont="1" applyFill="1" applyBorder="1" applyAlignment="1" applyProtection="1">
      <alignment horizontal="left" vertical="top" wrapText="1"/>
      <protection locked="0"/>
    </xf>
    <xf numFmtId="0" fontId="0" fillId="7" borderId="4" xfId="0" applyFont="1" applyFill="1" applyBorder="1" applyAlignment="1" applyProtection="1">
      <alignment horizontal="left" vertical="top" wrapText="1"/>
      <protection locked="0"/>
    </xf>
    <xf numFmtId="0" fontId="0" fillId="7" borderId="6"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protection locked="0"/>
    </xf>
    <xf numFmtId="0" fontId="0" fillId="7" borderId="7" xfId="0" applyFont="1" applyFill="1" applyBorder="1" applyAlignment="1" applyProtection="1">
      <alignment horizontal="left" vertical="top" wrapText="1"/>
      <protection locked="0"/>
    </xf>
    <xf numFmtId="0" fontId="0" fillId="7" borderId="9" xfId="0" applyFont="1" applyFill="1" applyBorder="1" applyAlignment="1" applyProtection="1">
      <alignment horizontal="left" vertical="top" wrapText="1"/>
      <protection locked="0"/>
    </xf>
    <xf numFmtId="0" fontId="0" fillId="7" borderId="15" xfId="0" applyFont="1" applyFill="1" applyBorder="1" applyAlignment="1" applyProtection="1">
      <alignment horizontal="left" vertical="top" wrapText="1"/>
      <protection locked="0"/>
    </xf>
    <xf numFmtId="0" fontId="0" fillId="7" borderId="10" xfId="0" applyFont="1" applyFill="1" applyBorder="1" applyAlignment="1" applyProtection="1">
      <alignment horizontal="left" vertical="top" wrapText="1"/>
      <protection locked="0"/>
    </xf>
    <xf numFmtId="0" fontId="12" fillId="2" borderId="6" xfId="2" quotePrefix="1" applyFont="1" applyFill="1" applyBorder="1" applyAlignment="1" applyProtection="1">
      <alignment horizontal="left"/>
    </xf>
    <xf numFmtId="0" fontId="12" fillId="2" borderId="0" xfId="2" quotePrefix="1" applyFont="1" applyFill="1" applyBorder="1" applyAlignment="1" applyProtection="1">
      <alignment horizontal="left"/>
    </xf>
    <xf numFmtId="0" fontId="12" fillId="2" borderId="7" xfId="2" quotePrefix="1" applyFont="1" applyFill="1" applyBorder="1" applyAlignment="1" applyProtection="1">
      <alignment horizontal="left"/>
    </xf>
    <xf numFmtId="0" fontId="18" fillId="7" borderId="24" xfId="0" applyFont="1" applyFill="1" applyBorder="1" applyAlignment="1" applyProtection="1">
      <alignment horizontal="center" vertical="center"/>
    </xf>
    <xf numFmtId="0" fontId="18" fillId="7" borderId="25" xfId="0" applyFont="1" applyFill="1" applyBorder="1" applyAlignment="1" applyProtection="1">
      <alignment horizontal="center" vertical="center"/>
    </xf>
    <xf numFmtId="0" fontId="18" fillId="7" borderId="17" xfId="0" applyFont="1" applyFill="1" applyBorder="1" applyAlignment="1" applyProtection="1">
      <alignment horizontal="center" vertical="center"/>
    </xf>
    <xf numFmtId="0" fontId="11" fillId="7" borderId="24" xfId="2" applyFont="1" applyFill="1" applyBorder="1" applyAlignment="1" applyProtection="1">
      <alignment horizontal="center"/>
    </xf>
    <xf numFmtId="0" fontId="11" fillId="7" borderId="25" xfId="2" applyFont="1" applyFill="1" applyBorder="1" applyAlignment="1" applyProtection="1">
      <alignment horizontal="center"/>
    </xf>
    <xf numFmtId="0" fontId="11" fillId="7" borderId="17" xfId="2" applyFont="1" applyFill="1" applyBorder="1" applyAlignment="1" applyProtection="1">
      <alignment horizontal="center"/>
    </xf>
  </cellXfs>
  <cellStyles count="7">
    <cellStyle name="Milliers" xfId="4" builtinId="3"/>
    <cellStyle name="Normal" xfId="0" builtinId="0"/>
    <cellStyle name="Normal 2" xfId="1"/>
    <cellStyle name="Normal 3" xfId="2"/>
    <cellStyle name="Normal 4" xfId="3"/>
    <cellStyle name="Normal_Pop 2011_339 comm 2" xfId="6"/>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showWhiteSpace="0" zoomScale="85" zoomScaleNormal="85" workbookViewId="0">
      <selection activeCell="B11" sqref="B11"/>
    </sheetView>
  </sheetViews>
  <sheetFormatPr baseColWidth="10" defaultColWidth="11.5703125" defaultRowHeight="15" x14ac:dyDescent="0.25"/>
  <cols>
    <col min="1" max="1" width="65" style="165" customWidth="1"/>
    <col min="2" max="2" width="32.28515625" style="165" bestFit="1" customWidth="1"/>
    <col min="3" max="3" width="19.5703125" style="165" customWidth="1"/>
    <col min="4" max="4" width="16" style="165" customWidth="1"/>
    <col min="5" max="5" width="22.5703125" style="165" customWidth="1"/>
    <col min="6" max="16384" width="11.5703125" style="165"/>
  </cols>
  <sheetData>
    <row r="1" spans="1:7" ht="50.45" customHeight="1" thickBot="1" x14ac:dyDescent="0.3">
      <c r="A1" s="210" t="s">
        <v>400</v>
      </c>
      <c r="B1" s="211"/>
      <c r="C1" s="211"/>
      <c r="D1" s="211"/>
      <c r="E1" s="212"/>
    </row>
    <row r="2" spans="1:7" ht="15" customHeight="1" x14ac:dyDescent="0.25">
      <c r="A2" s="144"/>
      <c r="B2" s="145"/>
      <c r="C2" s="145"/>
      <c r="D2" s="145"/>
      <c r="E2" s="146"/>
    </row>
    <row r="3" spans="1:7" ht="18.75" customHeight="1" x14ac:dyDescent="0.3">
      <c r="A3" s="239" t="s">
        <v>0</v>
      </c>
      <c r="B3" s="240"/>
      <c r="C3" s="240"/>
      <c r="D3" s="240"/>
      <c r="E3" s="241"/>
      <c r="G3" s="169"/>
    </row>
    <row r="4" spans="1:7" ht="15" customHeight="1" x14ac:dyDescent="0.25">
      <c r="A4" s="147"/>
      <c r="B4" s="27"/>
      <c r="C4" s="27"/>
      <c r="D4" s="27"/>
      <c r="E4" s="148"/>
      <c r="G4" s="169"/>
    </row>
    <row r="5" spans="1:7" s="167" customFormat="1" ht="238.5" customHeight="1" x14ac:dyDescent="0.25">
      <c r="A5" s="236" t="s">
        <v>410</v>
      </c>
      <c r="B5" s="237"/>
      <c r="C5" s="237"/>
      <c r="D5" s="237"/>
      <c r="E5" s="238"/>
      <c r="G5" s="173"/>
    </row>
    <row r="6" spans="1:7" ht="15" customHeight="1" x14ac:dyDescent="0.25">
      <c r="A6" s="147"/>
      <c r="B6" s="27"/>
      <c r="C6" s="27"/>
      <c r="D6" s="27"/>
      <c r="E6" s="148"/>
    </row>
    <row r="7" spans="1:7" ht="39" customHeight="1" x14ac:dyDescent="0.25">
      <c r="A7" s="245" t="s">
        <v>406</v>
      </c>
      <c r="B7" s="246"/>
      <c r="C7" s="246"/>
      <c r="D7" s="246"/>
      <c r="E7" s="247"/>
    </row>
    <row r="8" spans="1:7" ht="15" customHeight="1" x14ac:dyDescent="0.25">
      <c r="A8" s="147"/>
      <c r="B8" s="27"/>
      <c r="C8" s="27"/>
      <c r="D8" s="27"/>
      <c r="E8" s="148"/>
    </row>
    <row r="9" spans="1:7" ht="21" customHeight="1" x14ac:dyDescent="0.35">
      <c r="A9" s="242" t="s">
        <v>401</v>
      </c>
      <c r="B9" s="243"/>
      <c r="C9" s="243"/>
      <c r="D9" s="243"/>
      <c r="E9" s="244"/>
    </row>
    <row r="10" spans="1:7" ht="47.45" customHeight="1" thickBot="1" x14ac:dyDescent="0.3">
      <c r="A10" s="149"/>
      <c r="B10" s="150"/>
      <c r="C10" s="150"/>
      <c r="D10" s="150"/>
      <c r="E10" s="151"/>
    </row>
    <row r="11" spans="1:7" s="168" customFormat="1" ht="18.75" x14ac:dyDescent="0.3">
      <c r="A11" s="8" t="s">
        <v>1</v>
      </c>
      <c r="B11" s="77" t="s">
        <v>331</v>
      </c>
      <c r="C11" s="9"/>
      <c r="D11" s="196" t="s">
        <v>324</v>
      </c>
      <c r="E11" s="197" t="e">
        <f>VLOOKUP(B11,Paramètres!A3:C311,2,FALSE)</f>
        <v>#N/A</v>
      </c>
    </row>
    <row r="12" spans="1:7" s="169" customFormat="1" ht="18.75" x14ac:dyDescent="0.3">
      <c r="A12" s="8" t="s">
        <v>325</v>
      </c>
      <c r="B12" s="78" t="e">
        <f>VLOOKUP(B11,Paramètres!A3:C311,3,FALSE)</f>
        <v>#N/A</v>
      </c>
      <c r="C12" s="10"/>
      <c r="D12" s="10"/>
      <c r="E12" s="10"/>
    </row>
    <row r="13" spans="1:7" s="169" customFormat="1" thickBot="1" x14ac:dyDescent="0.4">
      <c r="A13" s="10"/>
      <c r="B13" s="10"/>
      <c r="C13" s="10"/>
      <c r="D13" s="10"/>
      <c r="E13" s="10"/>
    </row>
    <row r="14" spans="1:7" s="169" customFormat="1" ht="18.95" thickBot="1" x14ac:dyDescent="0.5">
      <c r="A14" s="219" t="s">
        <v>2</v>
      </c>
      <c r="B14" s="220"/>
      <c r="C14" s="220"/>
      <c r="D14" s="220"/>
      <c r="E14" s="221"/>
    </row>
    <row r="15" spans="1:7" s="169" customFormat="1" ht="18.75" x14ac:dyDescent="0.3">
      <c r="A15" s="152" t="s">
        <v>3</v>
      </c>
      <c r="B15" s="216"/>
      <c r="C15" s="216"/>
      <c r="D15" s="153"/>
      <c r="E15" s="54"/>
    </row>
    <row r="16" spans="1:7" s="169" customFormat="1" ht="15.75" x14ac:dyDescent="0.25">
      <c r="A16" s="52" t="s">
        <v>342</v>
      </c>
      <c r="B16" s="217" t="s">
        <v>333</v>
      </c>
      <c r="C16" s="217"/>
      <c r="D16" s="53" t="s">
        <v>334</v>
      </c>
      <c r="E16" s="54"/>
    </row>
    <row r="17" spans="1:5" s="169" customFormat="1" ht="15.6" x14ac:dyDescent="0.35">
      <c r="A17" s="55" t="s">
        <v>332</v>
      </c>
      <c r="B17" s="218" t="s">
        <v>341</v>
      </c>
      <c r="C17" s="218"/>
      <c r="D17" s="56" t="s">
        <v>340</v>
      </c>
      <c r="E17" s="57"/>
    </row>
    <row r="18" spans="1:5" s="170" customFormat="1" ht="30.95" x14ac:dyDescent="0.35">
      <c r="A18" s="88"/>
      <c r="B18" s="89" t="s">
        <v>383</v>
      </c>
      <c r="C18" s="90" t="s">
        <v>408</v>
      </c>
      <c r="D18" s="14"/>
      <c r="E18" s="91" t="s">
        <v>409</v>
      </c>
    </row>
    <row r="19" spans="1:5" s="169" customFormat="1" ht="18.600000000000001" x14ac:dyDescent="0.35">
      <c r="A19" s="50" t="s">
        <v>361</v>
      </c>
      <c r="B19" s="42"/>
      <c r="C19" s="36"/>
      <c r="D19" s="14"/>
      <c r="E19" s="32"/>
    </row>
    <row r="20" spans="1:5" s="169" customFormat="1" ht="33.75" customHeight="1" x14ac:dyDescent="0.25">
      <c r="A20" s="13" t="s">
        <v>374</v>
      </c>
      <c r="B20" s="39">
        <v>0</v>
      </c>
      <c r="C20" s="37">
        <f>+B20/15</f>
        <v>0</v>
      </c>
      <c r="D20" s="14"/>
      <c r="E20" s="28">
        <v>0</v>
      </c>
    </row>
    <row r="21" spans="1:5" s="169" customFormat="1" ht="27" x14ac:dyDescent="0.25">
      <c r="A21" s="13" t="s">
        <v>364</v>
      </c>
      <c r="B21" s="40"/>
      <c r="C21" s="138"/>
      <c r="D21" s="14"/>
      <c r="E21" s="29"/>
    </row>
    <row r="22" spans="1:5" s="169" customFormat="1" ht="15.75" x14ac:dyDescent="0.25">
      <c r="A22" s="15" t="s">
        <v>371</v>
      </c>
      <c r="B22" s="39">
        <v>0</v>
      </c>
      <c r="C22" s="37">
        <f>+B22/30</f>
        <v>0</v>
      </c>
      <c r="D22" s="14"/>
      <c r="E22" s="28">
        <v>0</v>
      </c>
    </row>
    <row r="23" spans="1:5" s="169" customFormat="1" ht="15.75" x14ac:dyDescent="0.25">
      <c r="A23" s="15" t="s">
        <v>372</v>
      </c>
      <c r="B23" s="41">
        <v>0</v>
      </c>
      <c r="C23" s="37">
        <f>+B23/30</f>
        <v>0</v>
      </c>
      <c r="D23" s="14"/>
      <c r="E23" s="28">
        <v>0</v>
      </c>
    </row>
    <row r="24" spans="1:5" s="169" customFormat="1" ht="15" customHeight="1" x14ac:dyDescent="0.25">
      <c r="A24" s="15" t="s">
        <v>379</v>
      </c>
      <c r="B24" s="41">
        <v>0</v>
      </c>
      <c r="C24" s="37">
        <f>+B24/30</f>
        <v>0</v>
      </c>
      <c r="D24" s="14"/>
      <c r="E24" s="28">
        <v>0</v>
      </c>
    </row>
    <row r="25" spans="1:5" s="169" customFormat="1" ht="15" customHeight="1" x14ac:dyDescent="0.25">
      <c r="A25" s="15" t="s">
        <v>378</v>
      </c>
      <c r="B25" s="41">
        <v>0</v>
      </c>
      <c r="C25" s="37">
        <f>+B25/10</f>
        <v>0</v>
      </c>
      <c r="D25" s="14"/>
      <c r="E25" s="28">
        <v>0</v>
      </c>
    </row>
    <row r="26" spans="1:5" s="169" customFormat="1" ht="15.75" x14ac:dyDescent="0.25">
      <c r="A26" s="15" t="s">
        <v>365</v>
      </c>
      <c r="B26" s="39">
        <v>0</v>
      </c>
      <c r="C26" s="37">
        <f>+B26/30</f>
        <v>0</v>
      </c>
      <c r="D26" s="14"/>
      <c r="E26" s="28">
        <v>0</v>
      </c>
    </row>
    <row r="27" spans="1:5" s="169" customFormat="1" ht="15.75" x14ac:dyDescent="0.25">
      <c r="A27" s="15" t="s">
        <v>373</v>
      </c>
      <c r="B27" s="41">
        <v>0</v>
      </c>
      <c r="C27" s="38">
        <f>+B27/10</f>
        <v>0</v>
      </c>
      <c r="D27" s="14"/>
      <c r="E27" s="28">
        <v>0</v>
      </c>
    </row>
    <row r="28" spans="1:5" s="169" customFormat="1" ht="9" customHeight="1" x14ac:dyDescent="0.25">
      <c r="A28" s="15"/>
      <c r="B28" s="174"/>
      <c r="C28" s="35"/>
      <c r="D28" s="14"/>
      <c r="E28" s="186"/>
    </row>
    <row r="29" spans="1:5" s="169" customFormat="1" ht="18.75" customHeight="1" x14ac:dyDescent="0.25">
      <c r="A29" s="51" t="s">
        <v>6</v>
      </c>
      <c r="B29" s="122" t="s">
        <v>369</v>
      </c>
      <c r="C29" s="131">
        <f>SUM(C19:C27)</f>
        <v>0</v>
      </c>
      <c r="D29" s="14"/>
      <c r="E29" s="128">
        <f>SUM(E19:E27)</f>
        <v>0</v>
      </c>
    </row>
    <row r="30" spans="1:5" s="169" customFormat="1" ht="15.75" x14ac:dyDescent="0.25">
      <c r="A30" s="15" t="s">
        <v>326</v>
      </c>
      <c r="B30" s="14"/>
      <c r="C30" s="4">
        <v>0</v>
      </c>
      <c r="D30" s="14"/>
      <c r="E30" s="28">
        <v>0</v>
      </c>
    </row>
    <row r="31" spans="1:5" s="169" customFormat="1" ht="15.75" x14ac:dyDescent="0.25">
      <c r="A31" s="15" t="s">
        <v>327</v>
      </c>
      <c r="B31" s="14"/>
      <c r="C31" s="4">
        <v>0</v>
      </c>
      <c r="D31" s="14"/>
      <c r="E31" s="28">
        <v>0</v>
      </c>
    </row>
    <row r="32" spans="1:5" s="169" customFormat="1" ht="15.75" x14ac:dyDescent="0.25">
      <c r="A32" s="15" t="s">
        <v>402</v>
      </c>
      <c r="B32" s="14"/>
      <c r="C32" s="5">
        <v>0</v>
      </c>
      <c r="D32" s="14"/>
      <c r="E32" s="30">
        <v>0</v>
      </c>
    </row>
    <row r="33" spans="1:5" s="169" customFormat="1" ht="15.75" x14ac:dyDescent="0.25">
      <c r="A33" s="15" t="s">
        <v>403</v>
      </c>
      <c r="B33" s="14"/>
      <c r="C33" s="5">
        <v>0</v>
      </c>
      <c r="D33" s="14"/>
      <c r="E33" s="30">
        <v>0</v>
      </c>
    </row>
    <row r="34" spans="1:5" s="169" customFormat="1" ht="31.5" x14ac:dyDescent="0.25">
      <c r="A34" s="15" t="s">
        <v>357</v>
      </c>
      <c r="B34" s="14"/>
      <c r="C34" s="5">
        <v>0</v>
      </c>
      <c r="D34" s="14"/>
      <c r="E34" s="30">
        <v>0</v>
      </c>
    </row>
    <row r="35" spans="1:5" s="169" customFormat="1" ht="31.5" x14ac:dyDescent="0.25">
      <c r="A35" s="15" t="s">
        <v>404</v>
      </c>
      <c r="B35" s="14"/>
      <c r="C35" s="5">
        <v>0</v>
      </c>
      <c r="D35" s="14"/>
      <c r="E35" s="30">
        <v>0</v>
      </c>
    </row>
    <row r="36" spans="1:5" s="169" customFormat="1" ht="15.75" x14ac:dyDescent="0.25">
      <c r="A36" s="15" t="s">
        <v>339</v>
      </c>
      <c r="B36" s="14"/>
      <c r="C36" s="5">
        <v>0</v>
      </c>
      <c r="D36" s="14"/>
      <c r="E36" s="30">
        <v>0</v>
      </c>
    </row>
    <row r="37" spans="1:5" s="169" customFormat="1" ht="15.75" x14ac:dyDescent="0.25">
      <c r="A37" s="15" t="s">
        <v>328</v>
      </c>
      <c r="B37" s="14"/>
      <c r="C37" s="5">
        <v>0</v>
      </c>
      <c r="D37" s="14"/>
      <c r="E37" s="30">
        <v>0</v>
      </c>
    </row>
    <row r="38" spans="1:5" s="169" customFormat="1" ht="15.75" x14ac:dyDescent="0.25">
      <c r="A38" s="15" t="s">
        <v>358</v>
      </c>
      <c r="B38" s="14"/>
      <c r="C38" s="5">
        <v>0</v>
      </c>
      <c r="D38" s="14"/>
      <c r="E38" s="30">
        <v>0</v>
      </c>
    </row>
    <row r="39" spans="1:5" s="169" customFormat="1" ht="15.75" x14ac:dyDescent="0.25">
      <c r="A39" s="103" t="s">
        <v>380</v>
      </c>
      <c r="B39" s="104"/>
      <c r="C39" s="86">
        <v>0</v>
      </c>
      <c r="D39" s="14"/>
      <c r="E39" s="87">
        <v>0</v>
      </c>
    </row>
    <row r="40" spans="1:5" s="169" customFormat="1" ht="18.75" x14ac:dyDescent="0.25">
      <c r="A40" s="114" t="s">
        <v>7</v>
      </c>
      <c r="B40" s="92"/>
      <c r="C40" s="80"/>
      <c r="D40" s="14"/>
      <c r="E40" s="33"/>
    </row>
    <row r="41" spans="1:5" s="169" customFormat="1" ht="15.75" x14ac:dyDescent="0.25">
      <c r="A41" s="81" t="s">
        <v>329</v>
      </c>
      <c r="B41" s="94"/>
      <c r="C41" s="83">
        <v>0</v>
      </c>
      <c r="D41" s="14"/>
      <c r="E41" s="28">
        <v>0</v>
      </c>
    </row>
    <row r="42" spans="1:5" s="169" customFormat="1" ht="16.5" thickBot="1" x14ac:dyDescent="0.3">
      <c r="A42" s="81" t="s">
        <v>343</v>
      </c>
      <c r="B42" s="95"/>
      <c r="C42" s="84">
        <v>0</v>
      </c>
      <c r="D42" s="14"/>
      <c r="E42" s="79">
        <v>0</v>
      </c>
    </row>
    <row r="43" spans="1:5" s="169" customFormat="1" ht="16.5" thickBot="1" x14ac:dyDescent="0.3">
      <c r="A43" s="82" t="s">
        <v>336</v>
      </c>
      <c r="B43" s="93"/>
      <c r="C43" s="184">
        <f>SUM(C29:C39)-C41-C42</f>
        <v>0</v>
      </c>
      <c r="D43" s="14"/>
      <c r="E43" s="85">
        <f>SUM(E29:E39)-E41-E42</f>
        <v>0</v>
      </c>
    </row>
    <row r="44" spans="1:5" s="171" customFormat="1" ht="15.75" x14ac:dyDescent="0.25">
      <c r="A44" s="96" t="s">
        <v>385</v>
      </c>
      <c r="B44" s="97" t="e">
        <f>+C44/E43</f>
        <v>#DIV/0!</v>
      </c>
      <c r="C44" s="109">
        <f>+C43-E43</f>
        <v>0</v>
      </c>
      <c r="D44" s="22"/>
      <c r="E44" s="47"/>
    </row>
    <row r="45" spans="1:5" s="169" customFormat="1" ht="15.75" x14ac:dyDescent="0.25">
      <c r="A45" s="44"/>
      <c r="B45" s="17"/>
      <c r="C45" s="43"/>
      <c r="D45" s="17"/>
      <c r="E45" s="43"/>
    </row>
    <row r="46" spans="1:5" s="169" customFormat="1" ht="15.75" x14ac:dyDescent="0.25">
      <c r="A46" s="222" t="s">
        <v>384</v>
      </c>
      <c r="B46" s="223"/>
      <c r="C46" s="223"/>
      <c r="D46" s="223"/>
      <c r="E46" s="224"/>
    </row>
    <row r="47" spans="1:5" s="169" customFormat="1" ht="15.75" customHeight="1" x14ac:dyDescent="0.25">
      <c r="A47" s="227"/>
      <c r="B47" s="228"/>
      <c r="C47" s="228"/>
      <c r="D47" s="228"/>
      <c r="E47" s="229"/>
    </row>
    <row r="48" spans="1:5" s="169" customFormat="1" ht="15.75" customHeight="1" x14ac:dyDescent="0.25">
      <c r="A48" s="230"/>
      <c r="B48" s="231"/>
      <c r="C48" s="231"/>
      <c r="D48" s="231"/>
      <c r="E48" s="232"/>
    </row>
    <row r="49" spans="1:5" s="169" customFormat="1" ht="15.75" customHeight="1" x14ac:dyDescent="0.25">
      <c r="A49" s="230"/>
      <c r="B49" s="231"/>
      <c r="C49" s="231"/>
      <c r="D49" s="231"/>
      <c r="E49" s="232"/>
    </row>
    <row r="50" spans="1:5" s="169" customFormat="1" ht="15.75" customHeight="1" x14ac:dyDescent="0.25">
      <c r="A50" s="230"/>
      <c r="B50" s="231"/>
      <c r="C50" s="231"/>
      <c r="D50" s="231"/>
      <c r="E50" s="232"/>
    </row>
    <row r="51" spans="1:5" s="169" customFormat="1" ht="15.75" customHeight="1" x14ac:dyDescent="0.25">
      <c r="A51" s="230"/>
      <c r="B51" s="231"/>
      <c r="C51" s="231"/>
      <c r="D51" s="231"/>
      <c r="E51" s="232"/>
    </row>
    <row r="52" spans="1:5" s="169" customFormat="1" ht="15.75" customHeight="1" x14ac:dyDescent="0.25">
      <c r="A52" s="230"/>
      <c r="B52" s="231"/>
      <c r="C52" s="231"/>
      <c r="D52" s="231"/>
      <c r="E52" s="232"/>
    </row>
    <row r="53" spans="1:5" s="169" customFormat="1" ht="15.75" customHeight="1" x14ac:dyDescent="0.25">
      <c r="A53" s="230"/>
      <c r="B53" s="231"/>
      <c r="C53" s="231"/>
      <c r="D53" s="231"/>
      <c r="E53" s="232"/>
    </row>
    <row r="54" spans="1:5" s="169" customFormat="1" ht="15.75" customHeight="1" x14ac:dyDescent="0.25">
      <c r="A54" s="233"/>
      <c r="B54" s="234"/>
      <c r="C54" s="234"/>
      <c r="D54" s="234"/>
      <c r="E54" s="235"/>
    </row>
    <row r="55" spans="1:5" s="169" customFormat="1" ht="15.75" customHeight="1" x14ac:dyDescent="0.25">
      <c r="A55" s="225"/>
      <c r="B55" s="225"/>
      <c r="C55" s="225"/>
      <c r="D55" s="225"/>
      <c r="E55" s="225"/>
    </row>
    <row r="56" spans="1:5" s="169" customFormat="1" ht="15" customHeight="1" x14ac:dyDescent="0.25">
      <c r="A56" s="226"/>
      <c r="B56" s="226"/>
      <c r="C56" s="226"/>
      <c r="D56" s="226"/>
      <c r="E56" s="226"/>
    </row>
    <row r="57" spans="1:5" s="169" customFormat="1" ht="15.75" x14ac:dyDescent="0.25">
      <c r="A57" s="44"/>
      <c r="B57" s="17"/>
      <c r="C57" s="43"/>
      <c r="D57" s="17"/>
      <c r="E57" s="43"/>
    </row>
    <row r="58" spans="1:5" s="169" customFormat="1" ht="18.75" x14ac:dyDescent="0.3">
      <c r="A58" s="64" t="s">
        <v>386</v>
      </c>
      <c r="B58" s="65"/>
      <c r="C58" s="65"/>
      <c r="D58" s="65"/>
      <c r="E58" s="68"/>
    </row>
    <row r="59" spans="1:5" s="169" customFormat="1" ht="9" customHeight="1" x14ac:dyDescent="0.3">
      <c r="A59" s="61"/>
      <c r="B59" s="67"/>
      <c r="C59" s="67"/>
      <c r="D59" s="67"/>
      <c r="E59" s="69"/>
    </row>
    <row r="60" spans="1:5" s="169" customFormat="1" ht="47.25" customHeight="1" x14ac:dyDescent="0.25">
      <c r="A60" s="213" t="s">
        <v>362</v>
      </c>
      <c r="B60" s="214"/>
      <c r="C60" s="214"/>
      <c r="D60" s="214"/>
      <c r="E60" s="215"/>
    </row>
    <row r="61" spans="1:5" s="169" customFormat="1" ht="9" customHeight="1" x14ac:dyDescent="0.25">
      <c r="A61" s="48"/>
      <c r="B61" s="62"/>
      <c r="C61" s="62"/>
      <c r="D61" s="62"/>
      <c r="E61" s="70"/>
    </row>
    <row r="62" spans="1:5" s="169" customFormat="1" ht="30.75" customHeight="1" x14ac:dyDescent="0.25">
      <c r="A62" s="213" t="s">
        <v>359</v>
      </c>
      <c r="B62" s="214"/>
      <c r="C62" s="214"/>
      <c r="D62" s="214"/>
      <c r="E62" s="215"/>
    </row>
    <row r="63" spans="1:5" s="169" customFormat="1" ht="9" customHeight="1" x14ac:dyDescent="0.25">
      <c r="A63" s="48"/>
      <c r="B63" s="62"/>
      <c r="C63" s="62"/>
      <c r="D63" s="62"/>
      <c r="E63" s="70"/>
    </row>
    <row r="64" spans="1:5" s="169" customFormat="1" ht="46.5" customHeight="1" x14ac:dyDescent="0.25">
      <c r="A64" s="213" t="s">
        <v>366</v>
      </c>
      <c r="B64" s="214"/>
      <c r="C64" s="214"/>
      <c r="D64" s="214"/>
      <c r="E64" s="215"/>
    </row>
    <row r="65" spans="1:5" s="169" customFormat="1" ht="9" customHeight="1" x14ac:dyDescent="0.25">
      <c r="A65" s="213" t="s">
        <v>363</v>
      </c>
      <c r="B65" s="214"/>
      <c r="C65" s="214"/>
      <c r="D65" s="214"/>
      <c r="E65" s="215"/>
    </row>
    <row r="66" spans="1:5" s="169" customFormat="1" ht="32.25" customHeight="1" x14ac:dyDescent="0.25">
      <c r="A66" s="213"/>
      <c r="B66" s="214"/>
      <c r="C66" s="214"/>
      <c r="D66" s="214"/>
      <c r="E66" s="215"/>
    </row>
    <row r="67" spans="1:5" s="169" customFormat="1" ht="9" customHeight="1" x14ac:dyDescent="0.25">
      <c r="A67" s="48"/>
      <c r="B67" s="62"/>
      <c r="C67" s="62"/>
      <c r="D67" s="62"/>
      <c r="E67" s="70"/>
    </row>
    <row r="68" spans="1:5" s="169" customFormat="1" ht="31.5" customHeight="1" x14ac:dyDescent="0.25">
      <c r="A68" s="213" t="s">
        <v>387</v>
      </c>
      <c r="B68" s="214"/>
      <c r="C68" s="214"/>
      <c r="D68" s="214"/>
      <c r="E68" s="215"/>
    </row>
    <row r="69" spans="1:5" s="169" customFormat="1" ht="15.75" x14ac:dyDescent="0.25">
      <c r="A69" s="63"/>
      <c r="B69" s="66"/>
      <c r="C69" s="66"/>
      <c r="D69" s="66"/>
      <c r="E69" s="71"/>
    </row>
    <row r="70" spans="1:5" s="169" customFormat="1" ht="16.5" thickBot="1" x14ac:dyDescent="0.3">
      <c r="A70" s="17"/>
      <c r="B70" s="17"/>
      <c r="C70" s="17"/>
      <c r="D70" s="17"/>
      <c r="E70" s="17"/>
    </row>
    <row r="71" spans="1:5" s="169" customFormat="1" ht="19.5" thickBot="1" x14ac:dyDescent="0.35">
      <c r="A71" s="58" t="s">
        <v>346</v>
      </c>
      <c r="B71" s="59"/>
      <c r="C71" s="59"/>
      <c r="D71" s="59"/>
      <c r="E71" s="60"/>
    </row>
    <row r="72" spans="1:5" s="169" customFormat="1" ht="8.25" customHeight="1" x14ac:dyDescent="0.3">
      <c r="A72" s="11"/>
      <c r="B72" s="19"/>
      <c r="C72" s="19"/>
      <c r="D72" s="19"/>
      <c r="E72" s="19"/>
    </row>
    <row r="73" spans="1:5" s="169" customFormat="1" ht="15.75" x14ac:dyDescent="0.25">
      <c r="A73" s="117" t="s">
        <v>4</v>
      </c>
      <c r="B73" s="20" t="s">
        <v>5</v>
      </c>
      <c r="C73" s="34">
        <v>2020</v>
      </c>
      <c r="D73" s="14"/>
      <c r="E73" s="31" t="s">
        <v>411</v>
      </c>
    </row>
    <row r="74" spans="1:5" s="169" customFormat="1" ht="60" x14ac:dyDescent="0.25">
      <c r="A74" s="15" t="s">
        <v>335</v>
      </c>
      <c r="B74" s="45" t="s">
        <v>381</v>
      </c>
      <c r="C74" s="4">
        <v>0</v>
      </c>
      <c r="D74" s="14"/>
      <c r="E74" s="28">
        <v>0</v>
      </c>
    </row>
    <row r="75" spans="1:5" s="169" customFormat="1" ht="30" x14ac:dyDescent="0.25">
      <c r="A75" s="15" t="s">
        <v>345</v>
      </c>
      <c r="B75" s="45" t="s">
        <v>347</v>
      </c>
      <c r="C75" s="5">
        <v>0</v>
      </c>
      <c r="D75" s="14"/>
      <c r="E75" s="30">
        <v>0</v>
      </c>
    </row>
    <row r="76" spans="1:5" s="169" customFormat="1" ht="30" x14ac:dyDescent="0.25">
      <c r="A76" s="15" t="s">
        <v>330</v>
      </c>
      <c r="B76" s="45" t="s">
        <v>348</v>
      </c>
      <c r="C76" s="5">
        <v>0</v>
      </c>
      <c r="D76" s="14"/>
      <c r="E76" s="30">
        <v>0</v>
      </c>
    </row>
    <row r="77" spans="1:5" s="169" customFormat="1" ht="18.75" x14ac:dyDescent="0.25">
      <c r="A77" s="114" t="s">
        <v>7</v>
      </c>
      <c r="B77" s="98"/>
      <c r="C77" s="185"/>
      <c r="D77" s="14"/>
      <c r="E77" s="186"/>
    </row>
    <row r="78" spans="1:5" s="169" customFormat="1" ht="50.45" customHeight="1" thickBot="1" x14ac:dyDescent="0.3">
      <c r="A78" s="22" t="s">
        <v>349</v>
      </c>
      <c r="B78" s="99"/>
      <c r="C78" s="188">
        <v>0</v>
      </c>
      <c r="D78" s="14"/>
      <c r="E78" s="189">
        <v>0</v>
      </c>
    </row>
    <row r="79" spans="1:5" s="169" customFormat="1" ht="16.5" thickBot="1" x14ac:dyDescent="0.3">
      <c r="A79" s="72" t="s">
        <v>337</v>
      </c>
      <c r="B79" s="93"/>
      <c r="C79" s="73">
        <f>SUM(C74:C76)-C78</f>
        <v>0</v>
      </c>
      <c r="D79" s="14"/>
      <c r="E79" s="111">
        <f>SUM(E74:E76)-E78</f>
        <v>0</v>
      </c>
    </row>
    <row r="80" spans="1:5" s="169" customFormat="1" ht="15.75" x14ac:dyDescent="0.25">
      <c r="A80" s="96" t="s">
        <v>385</v>
      </c>
      <c r="B80" s="97" t="e">
        <f>+C80/E79</f>
        <v>#DIV/0!</v>
      </c>
      <c r="C80" s="110">
        <f>+C79-E79</f>
        <v>0</v>
      </c>
      <c r="D80" s="22"/>
      <c r="E80" s="43"/>
    </row>
    <row r="81" spans="1:5" s="169" customFormat="1" ht="15.75" x14ac:dyDescent="0.25">
      <c r="A81" s="118"/>
      <c r="B81" s="17"/>
      <c r="C81" s="17"/>
      <c r="D81" s="17"/>
      <c r="E81" s="17"/>
    </row>
    <row r="82" spans="1:5" s="169" customFormat="1" ht="15.75" x14ac:dyDescent="0.25">
      <c r="A82" s="222" t="s">
        <v>388</v>
      </c>
      <c r="B82" s="223"/>
      <c r="C82" s="223"/>
      <c r="D82" s="223"/>
      <c r="E82" s="224"/>
    </row>
    <row r="83" spans="1:5" s="169" customFormat="1" ht="15.75" customHeight="1" x14ac:dyDescent="0.25">
      <c r="A83" s="227"/>
      <c r="B83" s="228"/>
      <c r="C83" s="228"/>
      <c r="D83" s="228"/>
      <c r="E83" s="229"/>
    </row>
    <row r="84" spans="1:5" s="169" customFormat="1" ht="15.75" customHeight="1" x14ac:dyDescent="0.25">
      <c r="A84" s="230"/>
      <c r="B84" s="231"/>
      <c r="C84" s="231"/>
      <c r="D84" s="231"/>
      <c r="E84" s="232"/>
    </row>
    <row r="85" spans="1:5" s="169" customFormat="1" ht="15.75" customHeight="1" x14ac:dyDescent="0.25">
      <c r="A85" s="230"/>
      <c r="B85" s="231"/>
      <c r="C85" s="231"/>
      <c r="D85" s="231"/>
      <c r="E85" s="232"/>
    </row>
    <row r="86" spans="1:5" s="169" customFormat="1" ht="15.75" customHeight="1" x14ac:dyDescent="0.25">
      <c r="A86" s="230"/>
      <c r="B86" s="231"/>
      <c r="C86" s="231"/>
      <c r="D86" s="231"/>
      <c r="E86" s="232"/>
    </row>
    <row r="87" spans="1:5" s="169" customFormat="1" ht="15.75" customHeight="1" x14ac:dyDescent="0.25">
      <c r="A87" s="230"/>
      <c r="B87" s="231"/>
      <c r="C87" s="231"/>
      <c r="D87" s="231"/>
      <c r="E87" s="232"/>
    </row>
    <row r="88" spans="1:5" s="169" customFormat="1" ht="15.75" customHeight="1" x14ac:dyDescent="0.25">
      <c r="A88" s="233"/>
      <c r="B88" s="234"/>
      <c r="C88" s="234"/>
      <c r="D88" s="234"/>
      <c r="E88" s="235"/>
    </row>
    <row r="89" spans="1:5" s="169" customFormat="1" ht="15.75" x14ac:dyDescent="0.25">
      <c r="A89" s="49"/>
      <c r="B89" s="17"/>
      <c r="C89" s="17"/>
      <c r="D89" s="17"/>
      <c r="E89" s="17"/>
    </row>
    <row r="90" spans="1:5" s="169" customFormat="1" ht="18.75" x14ac:dyDescent="0.3">
      <c r="A90" s="64" t="s">
        <v>386</v>
      </c>
      <c r="B90" s="65"/>
      <c r="C90" s="65"/>
      <c r="D90" s="65"/>
      <c r="E90" s="68"/>
    </row>
    <row r="91" spans="1:5" s="169" customFormat="1" ht="15.75" x14ac:dyDescent="0.25">
      <c r="A91" s="213" t="s">
        <v>350</v>
      </c>
      <c r="B91" s="214"/>
      <c r="C91" s="214"/>
      <c r="D91" s="214"/>
      <c r="E91" s="215"/>
    </row>
    <row r="92" spans="1:5" s="169" customFormat="1" ht="15.75" x14ac:dyDescent="0.25">
      <c r="A92" s="213" t="s">
        <v>351</v>
      </c>
      <c r="B92" s="214"/>
      <c r="C92" s="214"/>
      <c r="D92" s="214"/>
      <c r="E92" s="215"/>
    </row>
    <row r="93" spans="1:5" s="169" customFormat="1" ht="15.75" x14ac:dyDescent="0.25">
      <c r="A93" s="63"/>
      <c r="B93" s="66"/>
      <c r="C93" s="66"/>
      <c r="D93" s="66"/>
      <c r="E93" s="71"/>
    </row>
    <row r="94" spans="1:5" s="169" customFormat="1" ht="15.75" x14ac:dyDescent="0.25">
      <c r="A94" s="46"/>
      <c r="B94" s="46"/>
      <c r="C94" s="46"/>
      <c r="D94" s="46"/>
      <c r="E94" s="46"/>
    </row>
    <row r="95" spans="1:5" s="169" customFormat="1" ht="16.5" thickBot="1" x14ac:dyDescent="0.3">
      <c r="A95" s="17"/>
      <c r="B95" s="17"/>
      <c r="C95" s="17"/>
      <c r="D95" s="17"/>
      <c r="E95" s="17"/>
    </row>
    <row r="96" spans="1:5" s="169" customFormat="1" ht="19.5" thickBot="1" x14ac:dyDescent="0.35">
      <c r="A96" s="74" t="s">
        <v>8</v>
      </c>
      <c r="B96" s="154"/>
      <c r="C96" s="154"/>
      <c r="D96" s="154"/>
      <c r="E96" s="155"/>
    </row>
    <row r="97" spans="1:5" s="169" customFormat="1" ht="9" customHeight="1" x14ac:dyDescent="0.3">
      <c r="A97" s="21"/>
      <c r="B97" s="18"/>
      <c r="C97" s="17"/>
      <c r="D97" s="17"/>
      <c r="E97" s="17"/>
    </row>
    <row r="98" spans="1:5" s="169" customFormat="1" ht="15.75" x14ac:dyDescent="0.25">
      <c r="A98" s="20" t="s">
        <v>4</v>
      </c>
      <c r="B98" s="20" t="s">
        <v>5</v>
      </c>
      <c r="C98" s="34">
        <v>2020</v>
      </c>
      <c r="D98" s="14"/>
      <c r="E98" s="31" t="s">
        <v>411</v>
      </c>
    </row>
    <row r="99" spans="1:5" s="169" customFormat="1" ht="95.25" thickBot="1" x14ac:dyDescent="0.3">
      <c r="A99" s="15" t="s">
        <v>389</v>
      </c>
      <c r="B99" s="22" t="s">
        <v>344</v>
      </c>
      <c r="C99" s="6">
        <v>0</v>
      </c>
      <c r="D99" s="14"/>
      <c r="E99" s="112">
        <v>0</v>
      </c>
    </row>
    <row r="100" spans="1:5" s="169" customFormat="1" ht="15.75" x14ac:dyDescent="0.25">
      <c r="A100" s="96" t="s">
        <v>385</v>
      </c>
      <c r="B100" s="97" t="e">
        <f>+C100/E99</f>
        <v>#DIV/0!</v>
      </c>
      <c r="C100" s="110">
        <f>+C99-E99</f>
        <v>0</v>
      </c>
      <c r="D100" s="22"/>
      <c r="E100" s="107"/>
    </row>
    <row r="101" spans="1:5" s="169" customFormat="1" ht="20.25" customHeight="1" x14ac:dyDescent="0.25">
      <c r="A101" s="17"/>
      <c r="B101" s="17"/>
      <c r="C101" s="17"/>
      <c r="D101" s="17"/>
      <c r="E101" s="18"/>
    </row>
    <row r="102" spans="1:5" s="169" customFormat="1" ht="15.75" x14ac:dyDescent="0.25">
      <c r="A102" s="263" t="s">
        <v>390</v>
      </c>
      <c r="B102" s="264"/>
      <c r="C102" s="264"/>
      <c r="D102" s="264"/>
      <c r="E102" s="265"/>
    </row>
    <row r="103" spans="1:5" s="169" customFormat="1" ht="14.25" customHeight="1" x14ac:dyDescent="0.25">
      <c r="A103" s="227"/>
      <c r="B103" s="228"/>
      <c r="C103" s="228"/>
      <c r="D103" s="228"/>
      <c r="E103" s="229"/>
    </row>
    <row r="104" spans="1:5" s="169" customFormat="1" ht="14.25" customHeight="1" x14ac:dyDescent="0.25">
      <c r="A104" s="230"/>
      <c r="B104" s="231"/>
      <c r="C104" s="231"/>
      <c r="D104" s="231"/>
      <c r="E104" s="232"/>
    </row>
    <row r="105" spans="1:5" s="169" customFormat="1" ht="14.25" customHeight="1" x14ac:dyDescent="0.25">
      <c r="A105" s="230"/>
      <c r="B105" s="231"/>
      <c r="C105" s="231"/>
      <c r="D105" s="231"/>
      <c r="E105" s="232"/>
    </row>
    <row r="106" spans="1:5" s="169" customFormat="1" ht="14.25" customHeight="1" x14ac:dyDescent="0.25">
      <c r="A106" s="230"/>
      <c r="B106" s="231"/>
      <c r="C106" s="231"/>
      <c r="D106" s="231"/>
      <c r="E106" s="232"/>
    </row>
    <row r="107" spans="1:5" s="169" customFormat="1" ht="14.25" customHeight="1" x14ac:dyDescent="0.25">
      <c r="A107" s="230"/>
      <c r="B107" s="231"/>
      <c r="C107" s="231"/>
      <c r="D107" s="231"/>
      <c r="E107" s="232"/>
    </row>
    <row r="108" spans="1:5" s="169" customFormat="1" ht="14.25" customHeight="1" x14ac:dyDescent="0.25">
      <c r="A108" s="230"/>
      <c r="B108" s="231"/>
      <c r="C108" s="231"/>
      <c r="D108" s="231"/>
      <c r="E108" s="232"/>
    </row>
    <row r="109" spans="1:5" s="169" customFormat="1" ht="14.25" customHeight="1" x14ac:dyDescent="0.25">
      <c r="A109" s="230"/>
      <c r="B109" s="231"/>
      <c r="C109" s="231"/>
      <c r="D109" s="231"/>
      <c r="E109" s="232"/>
    </row>
    <row r="110" spans="1:5" s="169" customFormat="1" ht="14.25" customHeight="1" x14ac:dyDescent="0.25">
      <c r="A110" s="233"/>
      <c r="B110" s="234"/>
      <c r="C110" s="234"/>
      <c r="D110" s="234"/>
      <c r="E110" s="235"/>
    </row>
    <row r="111" spans="1:5" s="169" customFormat="1" ht="14.25" customHeight="1" x14ac:dyDescent="0.25">
      <c r="A111" s="17"/>
      <c r="B111" s="17"/>
      <c r="C111" s="17"/>
      <c r="D111" s="17"/>
      <c r="E111" s="17"/>
    </row>
    <row r="112" spans="1:5" s="169" customFormat="1" ht="8.25" customHeight="1" thickBot="1" x14ac:dyDescent="0.3">
      <c r="A112" s="17"/>
      <c r="B112" s="17"/>
      <c r="C112" s="17"/>
      <c r="D112" s="17"/>
      <c r="E112" s="17"/>
    </row>
    <row r="113" spans="1:5" s="169" customFormat="1" ht="19.5" thickBot="1" x14ac:dyDescent="0.35">
      <c r="A113" s="74" t="s">
        <v>9</v>
      </c>
      <c r="B113" s="75"/>
      <c r="C113" s="75"/>
      <c r="D113" s="75"/>
      <c r="E113" s="76"/>
    </row>
    <row r="114" spans="1:5" s="169" customFormat="1" ht="6.75" customHeight="1" x14ac:dyDescent="0.25">
      <c r="A114" s="10"/>
      <c r="B114" s="10"/>
      <c r="C114" s="10"/>
      <c r="D114" s="10"/>
      <c r="E114" s="10"/>
    </row>
    <row r="115" spans="1:5" s="169" customFormat="1" ht="18.75" x14ac:dyDescent="0.3">
      <c r="A115" s="115" t="s">
        <v>3</v>
      </c>
      <c r="B115" s="16"/>
      <c r="C115" s="16"/>
      <c r="D115" s="16"/>
      <c r="E115" s="12"/>
    </row>
    <row r="116" spans="1:5" s="169" customFormat="1" ht="15.75" x14ac:dyDescent="0.25">
      <c r="A116" s="257" t="s">
        <v>352</v>
      </c>
      <c r="B116" s="258"/>
      <c r="C116" s="258"/>
      <c r="D116" s="258"/>
      <c r="E116" s="259"/>
    </row>
    <row r="117" spans="1:5" s="169" customFormat="1" ht="15.75" x14ac:dyDescent="0.25">
      <c r="A117" s="257" t="s">
        <v>353</v>
      </c>
      <c r="B117" s="258"/>
      <c r="C117" s="258"/>
      <c r="D117" s="258"/>
      <c r="E117" s="259"/>
    </row>
    <row r="118" spans="1:5" s="169" customFormat="1" ht="7.5" customHeight="1" x14ac:dyDescent="0.25">
      <c r="A118" s="105"/>
      <c r="B118" s="18"/>
      <c r="C118" s="18"/>
      <c r="D118" s="18"/>
      <c r="E118" s="106"/>
    </row>
    <row r="119" spans="1:5" s="169" customFormat="1" ht="8.25" customHeight="1" x14ac:dyDescent="0.25">
      <c r="A119" s="17"/>
      <c r="B119" s="17"/>
      <c r="C119" s="17"/>
      <c r="D119" s="17"/>
      <c r="E119" s="17"/>
    </row>
    <row r="120" spans="1:5" s="169" customFormat="1" ht="31.5" x14ac:dyDescent="0.25">
      <c r="A120" s="20"/>
      <c r="B120" s="122" t="s">
        <v>391</v>
      </c>
      <c r="C120" s="123" t="s">
        <v>408</v>
      </c>
      <c r="D120" s="14"/>
      <c r="E120" s="142" t="s">
        <v>409</v>
      </c>
    </row>
    <row r="121" spans="1:5" s="169" customFormat="1" ht="18.75" x14ac:dyDescent="0.25">
      <c r="A121" s="129" t="s">
        <v>361</v>
      </c>
      <c r="B121" s="120"/>
      <c r="C121" s="119"/>
      <c r="D121" s="14"/>
      <c r="E121" s="126"/>
    </row>
    <row r="122" spans="1:5" s="169" customFormat="1" ht="27" x14ac:dyDescent="0.25">
      <c r="A122" s="130" t="s">
        <v>376</v>
      </c>
      <c r="B122" s="157">
        <v>0</v>
      </c>
      <c r="C122" s="156">
        <f>+B122/5</f>
        <v>0</v>
      </c>
      <c r="D122" s="14"/>
      <c r="E122" s="190">
        <v>0</v>
      </c>
    </row>
    <row r="123" spans="1:5" s="169" customFormat="1" ht="27" x14ac:dyDescent="0.25">
      <c r="A123" s="13" t="s">
        <v>368</v>
      </c>
      <c r="B123" s="182">
        <v>0</v>
      </c>
      <c r="C123" s="158">
        <f>+B123/10</f>
        <v>0</v>
      </c>
      <c r="D123" s="14"/>
      <c r="E123" s="191">
        <v>0</v>
      </c>
    </row>
    <row r="124" spans="1:5" s="172" customFormat="1" ht="5.25" customHeight="1" x14ac:dyDescent="0.25">
      <c r="A124" s="125"/>
      <c r="B124" s="174"/>
      <c r="C124" s="121"/>
      <c r="D124" s="14"/>
      <c r="E124" s="127"/>
    </row>
    <row r="125" spans="1:5" s="169" customFormat="1" ht="18.75" x14ac:dyDescent="0.25">
      <c r="A125" s="129" t="s">
        <v>6</v>
      </c>
      <c r="B125" s="122" t="s">
        <v>369</v>
      </c>
      <c r="C125" s="140">
        <f>SUM(C121:C123)</f>
        <v>0</v>
      </c>
      <c r="D125" s="14"/>
      <c r="E125" s="141">
        <f>SUM(E121:E123)</f>
        <v>0</v>
      </c>
    </row>
    <row r="126" spans="1:5" s="169" customFormat="1" ht="27.75" x14ac:dyDescent="0.25">
      <c r="A126" s="15" t="s">
        <v>375</v>
      </c>
      <c r="B126" s="14"/>
      <c r="C126" s="139">
        <v>0</v>
      </c>
      <c r="D126" s="14"/>
      <c r="E126" s="192">
        <v>0</v>
      </c>
    </row>
    <row r="127" spans="1:5" s="169" customFormat="1" ht="31.5" x14ac:dyDescent="0.25">
      <c r="A127" s="103" t="s">
        <v>360</v>
      </c>
      <c r="B127" s="104"/>
      <c r="C127" s="86">
        <v>0</v>
      </c>
      <c r="D127" s="14"/>
      <c r="E127" s="87">
        <v>0</v>
      </c>
    </row>
    <row r="128" spans="1:5" s="169" customFormat="1" ht="18.75" x14ac:dyDescent="0.25">
      <c r="A128" s="116" t="s">
        <v>7</v>
      </c>
      <c r="B128" s="124"/>
      <c r="C128" s="183"/>
      <c r="D128" s="14"/>
      <c r="E128" s="186"/>
    </row>
    <row r="129" spans="1:5" s="169" customFormat="1" ht="15.75" x14ac:dyDescent="0.25">
      <c r="A129" s="15" t="s">
        <v>354</v>
      </c>
      <c r="B129" s="124"/>
      <c r="C129" s="4">
        <v>0</v>
      </c>
      <c r="D129" s="14"/>
      <c r="E129" s="28">
        <v>0</v>
      </c>
    </row>
    <row r="130" spans="1:5" s="169" customFormat="1" ht="15" customHeight="1" x14ac:dyDescent="0.25">
      <c r="A130" s="15" t="s">
        <v>367</v>
      </c>
      <c r="B130" s="22"/>
      <c r="C130" s="5">
        <v>0</v>
      </c>
      <c r="D130" s="14"/>
      <c r="E130" s="30">
        <v>0</v>
      </c>
    </row>
    <row r="131" spans="1:5" s="169" customFormat="1" ht="15" customHeight="1" x14ac:dyDescent="0.25">
      <c r="A131" s="15" t="s">
        <v>355</v>
      </c>
      <c r="B131" s="22"/>
      <c r="C131" s="5">
        <v>0</v>
      </c>
      <c r="D131" s="14"/>
      <c r="E131" s="30">
        <v>0</v>
      </c>
    </row>
    <row r="132" spans="1:5" s="169" customFormat="1" ht="7.5" customHeight="1" thickBot="1" x14ac:dyDescent="0.3">
      <c r="A132" s="14"/>
      <c r="B132" s="22"/>
      <c r="C132" s="138"/>
      <c r="D132" s="14"/>
      <c r="E132" s="29"/>
    </row>
    <row r="133" spans="1:5" s="169" customFormat="1" ht="16.5" thickBot="1" x14ac:dyDescent="0.3">
      <c r="A133" s="102" t="s">
        <v>338</v>
      </c>
      <c r="B133" s="93"/>
      <c r="C133" s="143">
        <f>+C125+C126+C127-C129-C130-C131</f>
        <v>0</v>
      </c>
      <c r="D133" s="14"/>
      <c r="E133" s="111">
        <f>+E125+E126+E127-E129-E130-E131</f>
        <v>0</v>
      </c>
    </row>
    <row r="134" spans="1:5" s="169" customFormat="1" ht="15.75" x14ac:dyDescent="0.25">
      <c r="A134" s="100" t="s">
        <v>385</v>
      </c>
      <c r="B134" s="101" t="e">
        <f>+C134/E133</f>
        <v>#DIV/0!</v>
      </c>
      <c r="C134" s="113">
        <f>+C133-E133</f>
        <v>0</v>
      </c>
      <c r="D134" s="22"/>
      <c r="E134" s="187"/>
    </row>
    <row r="135" spans="1:5" s="169" customFormat="1" ht="8.25" customHeight="1" x14ac:dyDescent="0.25">
      <c r="A135" s="108"/>
      <c r="B135" s="24"/>
      <c r="C135" s="24"/>
      <c r="D135" s="24"/>
      <c r="E135" s="24"/>
    </row>
    <row r="136" spans="1:5" s="169" customFormat="1" ht="15.75" x14ac:dyDescent="0.25">
      <c r="A136" s="260" t="s">
        <v>392</v>
      </c>
      <c r="B136" s="261"/>
      <c r="C136" s="261"/>
      <c r="D136" s="261"/>
      <c r="E136" s="262"/>
    </row>
    <row r="137" spans="1:5" s="169" customFormat="1" x14ac:dyDescent="0.25">
      <c r="A137" s="248"/>
      <c r="B137" s="249"/>
      <c r="C137" s="249"/>
      <c r="D137" s="249"/>
      <c r="E137" s="250"/>
    </row>
    <row r="138" spans="1:5" s="169" customFormat="1" x14ac:dyDescent="0.25">
      <c r="A138" s="251"/>
      <c r="B138" s="252"/>
      <c r="C138" s="252"/>
      <c r="D138" s="252"/>
      <c r="E138" s="253"/>
    </row>
    <row r="139" spans="1:5" s="169" customFormat="1" x14ac:dyDescent="0.25">
      <c r="A139" s="251"/>
      <c r="B139" s="252"/>
      <c r="C139" s="252"/>
      <c r="D139" s="252"/>
      <c r="E139" s="253"/>
    </row>
    <row r="140" spans="1:5" s="169" customFormat="1" x14ac:dyDescent="0.25">
      <c r="A140" s="254"/>
      <c r="B140" s="255"/>
      <c r="C140" s="255"/>
      <c r="D140" s="255"/>
      <c r="E140" s="256"/>
    </row>
    <row r="141" spans="1:5" s="169" customFormat="1" ht="10.5" customHeight="1" x14ac:dyDescent="0.25">
      <c r="A141" s="23"/>
      <c r="B141" s="23"/>
      <c r="C141" s="23"/>
      <c r="D141" s="23"/>
      <c r="E141" s="23"/>
    </row>
    <row r="142" spans="1:5" s="169" customFormat="1" ht="18.75" x14ac:dyDescent="0.3">
      <c r="A142" s="64" t="s">
        <v>386</v>
      </c>
      <c r="B142" s="65"/>
      <c r="C142" s="65"/>
      <c r="D142" s="65"/>
      <c r="E142" s="68"/>
    </row>
    <row r="143" spans="1:5" s="169" customFormat="1" ht="15.75" x14ac:dyDescent="0.25">
      <c r="A143" s="257" t="s">
        <v>356</v>
      </c>
      <c r="B143" s="258"/>
      <c r="C143" s="258"/>
      <c r="D143" s="258"/>
      <c r="E143" s="259"/>
    </row>
    <row r="144" spans="1:5" s="169" customFormat="1" ht="15.75" x14ac:dyDescent="0.25">
      <c r="A144" s="257" t="s">
        <v>405</v>
      </c>
      <c r="B144" s="258"/>
      <c r="C144" s="258"/>
      <c r="D144" s="258"/>
      <c r="E144" s="259"/>
    </row>
    <row r="145" spans="1:5" s="169" customFormat="1" ht="15.75" x14ac:dyDescent="0.25">
      <c r="A145" s="257" t="s">
        <v>394</v>
      </c>
      <c r="B145" s="258"/>
      <c r="C145" s="258"/>
      <c r="D145" s="258"/>
      <c r="E145" s="259"/>
    </row>
    <row r="146" spans="1:5" s="169" customFormat="1" ht="6" customHeight="1" x14ac:dyDescent="0.25">
      <c r="A146" s="201"/>
      <c r="B146" s="202"/>
      <c r="C146" s="202"/>
      <c r="D146" s="202"/>
      <c r="E146" s="203"/>
    </row>
    <row r="147" spans="1:5" s="169" customFormat="1" ht="54" customHeight="1" thickBot="1" x14ac:dyDescent="0.3">
      <c r="A147" s="10"/>
      <c r="B147" s="10"/>
      <c r="C147" s="10"/>
      <c r="D147" s="10"/>
      <c r="E147" s="10"/>
    </row>
    <row r="148" spans="1:5" s="169" customFormat="1" ht="15.75" thickBot="1" x14ac:dyDescent="0.3">
      <c r="A148" s="207" t="s">
        <v>370</v>
      </c>
      <c r="B148" s="208"/>
      <c r="C148" s="208"/>
      <c r="D148" s="208"/>
      <c r="E148" s="209"/>
    </row>
    <row r="149" spans="1:5" s="169" customFormat="1" x14ac:dyDescent="0.25">
      <c r="A149" s="10"/>
      <c r="B149" s="25"/>
      <c r="C149" s="25"/>
      <c r="D149" s="25"/>
      <c r="E149" s="25"/>
    </row>
    <row r="150" spans="1:5" s="169" customFormat="1" x14ac:dyDescent="0.25">
      <c r="A150" s="10" t="s">
        <v>393</v>
      </c>
      <c r="B150" s="25"/>
      <c r="C150" s="25"/>
      <c r="D150" s="25"/>
      <c r="E150" s="25"/>
    </row>
    <row r="151" spans="1:5" s="169" customFormat="1" ht="15.75" x14ac:dyDescent="0.25">
      <c r="A151" s="176"/>
      <c r="B151" s="175"/>
      <c r="C151" s="175"/>
      <c r="D151" s="175"/>
      <c r="E151" s="175"/>
    </row>
    <row r="152" spans="1:5" s="169" customFormat="1" ht="15.75" x14ac:dyDescent="0.25">
      <c r="A152" s="24" t="s">
        <v>413</v>
      </c>
      <c r="C152" s="177"/>
    </row>
    <row r="153" spans="1:5" s="169" customFormat="1" ht="15.75" x14ac:dyDescent="0.25">
      <c r="A153" s="176"/>
      <c r="B153" s="178"/>
      <c r="C153" s="178"/>
      <c r="D153" s="178"/>
      <c r="E153" s="178"/>
    </row>
    <row r="154" spans="1:5" s="169" customFormat="1" ht="15.75" x14ac:dyDescent="0.25">
      <c r="A154" s="176"/>
      <c r="B154" s="178"/>
      <c r="C154" s="178"/>
      <c r="D154" s="178"/>
      <c r="E154" s="178"/>
    </row>
    <row r="155" spans="1:5" s="169" customFormat="1" ht="15.75" x14ac:dyDescent="0.25">
      <c r="A155" s="178" t="s">
        <v>10</v>
      </c>
      <c r="B155" s="175"/>
      <c r="C155" s="178"/>
      <c r="E155" s="175"/>
    </row>
    <row r="156" spans="1:5" ht="15.75" thickBot="1" x14ac:dyDescent="0.3"/>
    <row r="157" spans="1:5" ht="15.75" thickBot="1" x14ac:dyDescent="0.3">
      <c r="A157" s="207" t="s">
        <v>407</v>
      </c>
      <c r="B157" s="208"/>
      <c r="C157" s="208"/>
      <c r="D157" s="208"/>
      <c r="E157" s="209"/>
    </row>
    <row r="158" spans="1:5" x14ac:dyDescent="0.25">
      <c r="A158" s="132" t="s">
        <v>399</v>
      </c>
      <c r="B158" s="133"/>
      <c r="C158" s="133"/>
      <c r="D158" s="133"/>
      <c r="E158" s="134"/>
    </row>
    <row r="159" spans="1:5" ht="8.25" customHeight="1" x14ac:dyDescent="0.25">
      <c r="A159" s="135"/>
      <c r="B159" s="7"/>
      <c r="C159" s="7"/>
      <c r="D159" s="7"/>
      <c r="E159" s="136"/>
    </row>
    <row r="160" spans="1:5" ht="8.25" customHeight="1" x14ac:dyDescent="0.25">
      <c r="A160" s="137"/>
      <c r="B160" s="7"/>
      <c r="C160" s="7"/>
      <c r="D160" s="7"/>
      <c r="E160" s="136"/>
    </row>
    <row r="161" spans="1:5" ht="30" customHeight="1" x14ac:dyDescent="0.25">
      <c r="A161" s="204" t="s">
        <v>395</v>
      </c>
      <c r="B161" s="205"/>
      <c r="C161" s="205"/>
      <c r="D161" s="205"/>
      <c r="E161" s="206"/>
    </row>
    <row r="162" spans="1:5" ht="8.25" customHeight="1" x14ac:dyDescent="0.25">
      <c r="A162" s="159"/>
      <c r="B162" s="160"/>
      <c r="C162" s="160"/>
      <c r="D162" s="160"/>
      <c r="E162" s="161"/>
    </row>
    <row r="163" spans="1:5" ht="15" customHeight="1" x14ac:dyDescent="0.25">
      <c r="A163" s="204" t="s">
        <v>382</v>
      </c>
      <c r="B163" s="205"/>
      <c r="C163" s="205"/>
      <c r="D163" s="205"/>
      <c r="E163" s="206"/>
    </row>
    <row r="164" spans="1:5" ht="8.25" customHeight="1" x14ac:dyDescent="0.25">
      <c r="A164" s="159"/>
      <c r="B164" s="160"/>
      <c r="C164" s="160"/>
      <c r="D164" s="160"/>
      <c r="E164" s="161"/>
    </row>
    <row r="165" spans="1:5" ht="35.25" customHeight="1" x14ac:dyDescent="0.25">
      <c r="A165" s="204" t="s">
        <v>396</v>
      </c>
      <c r="B165" s="205"/>
      <c r="C165" s="205"/>
      <c r="D165" s="205"/>
      <c r="E165" s="206"/>
    </row>
    <row r="166" spans="1:5" ht="8.25" customHeight="1" x14ac:dyDescent="0.25">
      <c r="A166" s="159"/>
      <c r="B166" s="160"/>
      <c r="C166" s="160"/>
      <c r="D166" s="160"/>
      <c r="E166" s="161"/>
    </row>
    <row r="167" spans="1:5" x14ac:dyDescent="0.25">
      <c r="A167" s="204" t="s">
        <v>377</v>
      </c>
      <c r="B167" s="205"/>
      <c r="C167" s="205"/>
      <c r="D167" s="205"/>
      <c r="E167" s="206"/>
    </row>
    <row r="168" spans="1:5" ht="8.25" customHeight="1" x14ac:dyDescent="0.25">
      <c r="A168" s="159"/>
      <c r="B168" s="160"/>
      <c r="C168" s="160"/>
      <c r="D168" s="160"/>
      <c r="E168" s="161"/>
    </row>
    <row r="169" spans="1:5" ht="77.25" customHeight="1" x14ac:dyDescent="0.25">
      <c r="A169" s="204" t="s">
        <v>397</v>
      </c>
      <c r="B169" s="205"/>
      <c r="C169" s="205"/>
      <c r="D169" s="205"/>
      <c r="E169" s="206"/>
    </row>
    <row r="170" spans="1:5" ht="15" customHeight="1" x14ac:dyDescent="0.25">
      <c r="A170" s="198"/>
      <c r="B170" s="199"/>
      <c r="C170" s="199"/>
      <c r="D170" s="199"/>
      <c r="E170" s="200"/>
    </row>
    <row r="171" spans="1:5" x14ac:dyDescent="0.25">
      <c r="A171" s="162"/>
      <c r="B171" s="163"/>
      <c r="C171" s="163"/>
      <c r="D171" s="163"/>
      <c r="E171" s="164"/>
    </row>
    <row r="172" spans="1:5" ht="15.75" x14ac:dyDescent="0.25">
      <c r="A172" s="193" t="s">
        <v>398</v>
      </c>
      <c r="D172" s="163"/>
      <c r="E172" s="164"/>
    </row>
    <row r="173" spans="1:5" x14ac:dyDescent="0.25">
      <c r="A173" s="162"/>
      <c r="B173" s="163"/>
      <c r="C173" s="163"/>
      <c r="D173" s="163"/>
      <c r="E173" s="164"/>
    </row>
    <row r="174" spans="1:5" x14ac:dyDescent="0.25">
      <c r="A174" s="162"/>
      <c r="B174" s="163"/>
      <c r="C174" s="163"/>
      <c r="D174" s="163"/>
      <c r="E174" s="164"/>
    </row>
    <row r="175" spans="1:5" ht="15.75" x14ac:dyDescent="0.25">
      <c r="A175" s="166" t="s">
        <v>412</v>
      </c>
      <c r="B175" s="163"/>
      <c r="C175" s="163"/>
      <c r="D175" s="163"/>
      <c r="E175" s="164"/>
    </row>
    <row r="176" spans="1:5" ht="15.75" thickBot="1" x14ac:dyDescent="0.3">
      <c r="A176" s="179"/>
      <c r="B176" s="180"/>
      <c r="C176" s="180"/>
      <c r="D176" s="180"/>
      <c r="E176" s="181"/>
    </row>
  </sheetData>
  <sheetProtection password="DE85" sheet="1" objects="1" scenarios="1"/>
  <protectedRanges>
    <protectedRange sqref="B122 E20 C30:C39 C41:C42 E22:E27 C78 C74:C76 C99 B20 B22:B27 E126:E127 C126:C127 C129:C131 E99 E78 E74:E76 E129:E131" name="Plage1"/>
  </protectedRanges>
  <mergeCells count="39">
    <mergeCell ref="A7:E7"/>
    <mergeCell ref="A137:E140"/>
    <mergeCell ref="A145:E145"/>
    <mergeCell ref="A143:E143"/>
    <mergeCell ref="A144:E144"/>
    <mergeCell ref="A117:E117"/>
    <mergeCell ref="A136:E136"/>
    <mergeCell ref="A83:E88"/>
    <mergeCell ref="A103:E110"/>
    <mergeCell ref="A102:E102"/>
    <mergeCell ref="A92:E92"/>
    <mergeCell ref="A116:E116"/>
    <mergeCell ref="A82:E82"/>
    <mergeCell ref="A91:E91"/>
    <mergeCell ref="A1:E1"/>
    <mergeCell ref="A68:E68"/>
    <mergeCell ref="B15:C15"/>
    <mergeCell ref="B16:C16"/>
    <mergeCell ref="B17:C17"/>
    <mergeCell ref="A14:E14"/>
    <mergeCell ref="A46:E46"/>
    <mergeCell ref="A55:E56"/>
    <mergeCell ref="A60:E60"/>
    <mergeCell ref="A62:E62"/>
    <mergeCell ref="A64:E64"/>
    <mergeCell ref="A65:E66"/>
    <mergeCell ref="A47:E54"/>
    <mergeCell ref="A5:E5"/>
    <mergeCell ref="A3:E3"/>
    <mergeCell ref="A9:E9"/>
    <mergeCell ref="A170:E170"/>
    <mergeCell ref="A146:E146"/>
    <mergeCell ref="A163:E163"/>
    <mergeCell ref="A167:E167"/>
    <mergeCell ref="A148:E148"/>
    <mergeCell ref="A161:E161"/>
    <mergeCell ref="A165:E165"/>
    <mergeCell ref="A169:E169"/>
    <mergeCell ref="A157:E157"/>
  </mergeCells>
  <pageMargins left="0.31496062992125984" right="0" top="0.35433070866141736" bottom="0.35433070866141736" header="0.31496062992125984" footer="0.31496062992125984"/>
  <pageSetup paperSize="9" scale="91" fitToHeight="0" orientation="landscape" r:id="rId1"/>
  <headerFooter>
    <oddFooter>&amp;LDGAIC - Direction des finances communales&amp;R&amp;P/&amp;N</oddFooter>
  </headerFooter>
  <rowBreaks count="5" manualBreakCount="5">
    <brk id="13" max="16383" man="1"/>
    <brk id="44" max="16383" man="1"/>
    <brk id="70" max="16383" man="1"/>
    <brk id="94" max="16383" man="1"/>
    <brk id="11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Paramètres!$A$2:$A$311</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election activeCell="C1" sqref="C1"/>
    </sheetView>
  </sheetViews>
  <sheetFormatPr baseColWidth="10" defaultColWidth="11.5703125" defaultRowHeight="15" x14ac:dyDescent="0.25"/>
  <cols>
    <col min="1" max="1" width="28.42578125" style="3" customWidth="1"/>
    <col min="2" max="2" width="28.28515625" style="3" customWidth="1"/>
    <col min="3" max="3" width="11.5703125" style="3"/>
    <col min="4" max="4" width="11.42578125" customWidth="1"/>
    <col min="5" max="16384" width="11.5703125" style="3"/>
  </cols>
  <sheetData>
    <row r="1" spans="1:3" ht="14.45" x14ac:dyDescent="0.3">
      <c r="A1" s="3" t="s">
        <v>1</v>
      </c>
      <c r="B1" s="3" t="s">
        <v>324</v>
      </c>
      <c r="C1" s="3" t="s">
        <v>325</v>
      </c>
    </row>
    <row r="2" spans="1:3" x14ac:dyDescent="0.25">
      <c r="A2" s="26" t="s">
        <v>331</v>
      </c>
    </row>
    <row r="3" spans="1:3" x14ac:dyDescent="0.25">
      <c r="A3" s="194" t="s">
        <v>187</v>
      </c>
      <c r="B3" s="195" t="s">
        <v>320</v>
      </c>
      <c r="C3" s="194">
        <v>5621</v>
      </c>
    </row>
    <row r="4" spans="1:3" x14ac:dyDescent="0.25">
      <c r="A4" s="194" t="s">
        <v>95</v>
      </c>
      <c r="B4" s="195" t="s">
        <v>317</v>
      </c>
      <c r="C4" s="194">
        <v>5742</v>
      </c>
    </row>
    <row r="5" spans="1:3" x14ac:dyDescent="0.25">
      <c r="A5" s="194" t="s">
        <v>11</v>
      </c>
      <c r="B5" s="3" t="s">
        <v>314</v>
      </c>
      <c r="C5" s="194">
        <v>5401</v>
      </c>
    </row>
    <row r="6" spans="1:3" x14ac:dyDescent="0.25">
      <c r="A6" s="194" t="s">
        <v>188</v>
      </c>
      <c r="B6" s="195" t="s">
        <v>320</v>
      </c>
      <c r="C6" s="194">
        <v>5851</v>
      </c>
    </row>
    <row r="7" spans="1:3" x14ac:dyDescent="0.25">
      <c r="A7" s="194" t="s">
        <v>189</v>
      </c>
      <c r="B7" s="195" t="s">
        <v>320</v>
      </c>
      <c r="C7" s="194">
        <v>5421</v>
      </c>
    </row>
    <row r="8" spans="1:3" x14ac:dyDescent="0.25">
      <c r="A8" s="194" t="s">
        <v>249</v>
      </c>
      <c r="B8" s="195" t="s">
        <v>321</v>
      </c>
      <c r="C8" s="194">
        <v>5701</v>
      </c>
    </row>
    <row r="9" spans="1:3" x14ac:dyDescent="0.25">
      <c r="A9" s="194" t="s">
        <v>96</v>
      </c>
      <c r="B9" s="195" t="s">
        <v>317</v>
      </c>
      <c r="C9" s="194">
        <v>5743</v>
      </c>
    </row>
    <row r="10" spans="1:3" x14ac:dyDescent="0.25">
      <c r="A10" s="194" t="s">
        <v>417</v>
      </c>
      <c r="B10" s="195" t="s">
        <v>321</v>
      </c>
      <c r="C10" s="194">
        <v>5702</v>
      </c>
    </row>
    <row r="11" spans="1:3" x14ac:dyDescent="0.25">
      <c r="A11" s="194" t="s">
        <v>56</v>
      </c>
      <c r="B11" s="195" t="s">
        <v>316</v>
      </c>
      <c r="C11" s="194">
        <v>5511</v>
      </c>
    </row>
    <row r="12" spans="1:3" x14ac:dyDescent="0.25">
      <c r="A12" s="194" t="s">
        <v>190</v>
      </c>
      <c r="B12" s="195" t="s">
        <v>320</v>
      </c>
      <c r="C12" s="194">
        <v>5422</v>
      </c>
    </row>
    <row r="13" spans="1:3" x14ac:dyDescent="0.25">
      <c r="A13" s="194" t="s">
        <v>26</v>
      </c>
      <c r="B13" s="195" t="s">
        <v>315</v>
      </c>
      <c r="C13" s="194">
        <v>5451</v>
      </c>
    </row>
    <row r="14" spans="1:3" x14ac:dyDescent="0.25">
      <c r="A14" s="194" t="s">
        <v>97</v>
      </c>
      <c r="B14" s="195" t="s">
        <v>317</v>
      </c>
      <c r="C14" s="194">
        <v>5744</v>
      </c>
    </row>
    <row r="15" spans="1:3" x14ac:dyDescent="0.25">
      <c r="A15" s="194" t="s">
        <v>191</v>
      </c>
      <c r="B15" s="195" t="s">
        <v>320</v>
      </c>
      <c r="C15" s="194">
        <v>5423</v>
      </c>
    </row>
    <row r="16" spans="1:3" x14ac:dyDescent="0.25">
      <c r="A16" s="194" t="s">
        <v>250</v>
      </c>
      <c r="B16" s="195" t="s">
        <v>321</v>
      </c>
      <c r="C16" s="194">
        <v>5703</v>
      </c>
    </row>
    <row r="17" spans="1:3" x14ac:dyDescent="0.25">
      <c r="A17" s="194" t="s">
        <v>98</v>
      </c>
      <c r="B17" s="195" t="s">
        <v>317</v>
      </c>
      <c r="C17" s="194">
        <v>5745</v>
      </c>
    </row>
    <row r="18" spans="1:3" x14ac:dyDescent="0.25">
      <c r="A18" s="194" t="s">
        <v>99</v>
      </c>
      <c r="B18" s="195" t="s">
        <v>317</v>
      </c>
      <c r="C18" s="194">
        <v>5746</v>
      </c>
    </row>
    <row r="19" spans="1:3" x14ac:dyDescent="0.25">
      <c r="A19" s="194" t="s">
        <v>251</v>
      </c>
      <c r="B19" s="195" t="s">
        <v>321</v>
      </c>
      <c r="C19" s="194">
        <v>5704</v>
      </c>
    </row>
    <row r="20" spans="1:3" x14ac:dyDescent="0.25">
      <c r="A20" s="194" t="s">
        <v>172</v>
      </c>
      <c r="B20" s="195" t="s">
        <v>319</v>
      </c>
      <c r="C20" s="194">
        <v>5581</v>
      </c>
    </row>
    <row r="21" spans="1:3" x14ac:dyDescent="0.25">
      <c r="A21" s="194" t="s">
        <v>100</v>
      </c>
      <c r="B21" s="195" t="s">
        <v>317</v>
      </c>
      <c r="C21" s="194">
        <v>5902</v>
      </c>
    </row>
    <row r="22" spans="1:3" x14ac:dyDescent="0.25">
      <c r="A22" s="194" t="s">
        <v>57</v>
      </c>
      <c r="B22" s="195" t="s">
        <v>316</v>
      </c>
      <c r="C22" s="194">
        <v>5512</v>
      </c>
    </row>
    <row r="23" spans="1:3" x14ac:dyDescent="0.25">
      <c r="A23" s="194" t="s">
        <v>192</v>
      </c>
      <c r="B23" s="195" t="s">
        <v>320</v>
      </c>
      <c r="C23" s="194">
        <v>5424</v>
      </c>
    </row>
    <row r="24" spans="1:3" x14ac:dyDescent="0.25">
      <c r="A24" s="194" t="s">
        <v>58</v>
      </c>
      <c r="B24" s="195" t="s">
        <v>316</v>
      </c>
      <c r="C24" s="194">
        <v>5471</v>
      </c>
    </row>
    <row r="25" spans="1:3" x14ac:dyDescent="0.25">
      <c r="A25" s="194" t="s">
        <v>12</v>
      </c>
      <c r="B25" s="3" t="s">
        <v>314</v>
      </c>
      <c r="C25" s="194">
        <v>5402</v>
      </c>
    </row>
    <row r="26" spans="1:3" x14ac:dyDescent="0.25">
      <c r="A26" s="194" t="s">
        <v>193</v>
      </c>
      <c r="B26" s="195" t="s">
        <v>320</v>
      </c>
      <c r="C26" s="194">
        <v>5425</v>
      </c>
    </row>
    <row r="27" spans="1:3" x14ac:dyDescent="0.25">
      <c r="A27" s="194" t="s">
        <v>101</v>
      </c>
      <c r="B27" s="195" t="s">
        <v>317</v>
      </c>
      <c r="C27" s="194">
        <v>5903</v>
      </c>
    </row>
    <row r="28" spans="1:3" x14ac:dyDescent="0.25">
      <c r="A28" s="194" t="s">
        <v>59</v>
      </c>
      <c r="B28" s="195" t="s">
        <v>316</v>
      </c>
      <c r="C28" s="194">
        <v>5513</v>
      </c>
    </row>
    <row r="29" spans="1:3" x14ac:dyDescent="0.25">
      <c r="A29" s="194" t="s">
        <v>302</v>
      </c>
      <c r="B29" s="195" t="s">
        <v>323</v>
      </c>
      <c r="C29" s="194">
        <v>5881</v>
      </c>
    </row>
    <row r="30" spans="1:3" x14ac:dyDescent="0.25">
      <c r="A30" s="194" t="s">
        <v>102</v>
      </c>
      <c r="B30" s="195" t="s">
        <v>317</v>
      </c>
      <c r="C30" s="194">
        <v>5747</v>
      </c>
    </row>
    <row r="31" spans="1:3" x14ac:dyDescent="0.25">
      <c r="A31" s="194" t="s">
        <v>252</v>
      </c>
      <c r="B31" s="195" t="s">
        <v>321</v>
      </c>
      <c r="C31" s="194">
        <v>5705</v>
      </c>
    </row>
    <row r="32" spans="1:3" x14ac:dyDescent="0.25">
      <c r="A32" s="194" t="s">
        <v>103</v>
      </c>
      <c r="B32" s="195" t="s">
        <v>317</v>
      </c>
      <c r="C32" s="194">
        <v>5551</v>
      </c>
    </row>
    <row r="33" spans="1:3" x14ac:dyDescent="0.25">
      <c r="A33" s="194" t="s">
        <v>253</v>
      </c>
      <c r="B33" s="195" t="s">
        <v>321</v>
      </c>
      <c r="C33" s="194">
        <v>5706</v>
      </c>
    </row>
    <row r="34" spans="1:3" x14ac:dyDescent="0.25">
      <c r="A34" s="194" t="s">
        <v>60</v>
      </c>
      <c r="B34" s="195" t="s">
        <v>316</v>
      </c>
      <c r="C34" s="194">
        <v>5514</v>
      </c>
    </row>
    <row r="35" spans="1:3" x14ac:dyDescent="0.25">
      <c r="A35" s="194" t="s">
        <v>194</v>
      </c>
      <c r="B35" s="195" t="s">
        <v>320</v>
      </c>
      <c r="C35" s="194">
        <v>5426</v>
      </c>
    </row>
    <row r="36" spans="1:3" x14ac:dyDescent="0.25">
      <c r="A36" s="194" t="s">
        <v>61</v>
      </c>
      <c r="B36" s="195" t="s">
        <v>316</v>
      </c>
      <c r="C36" s="194">
        <v>5661</v>
      </c>
    </row>
    <row r="37" spans="1:3" x14ac:dyDescent="0.25">
      <c r="A37" s="194" t="s">
        <v>173</v>
      </c>
      <c r="B37" s="195" t="s">
        <v>319</v>
      </c>
      <c r="C37" s="194">
        <v>5613</v>
      </c>
    </row>
    <row r="38" spans="1:3" x14ac:dyDescent="0.25">
      <c r="A38" s="194" t="s">
        <v>62</v>
      </c>
      <c r="B38" s="195" t="s">
        <v>316</v>
      </c>
      <c r="C38" s="194">
        <v>5472</v>
      </c>
    </row>
    <row r="39" spans="1:3" x14ac:dyDescent="0.25">
      <c r="A39" s="194" t="s">
        <v>63</v>
      </c>
      <c r="B39" s="195" t="s">
        <v>316</v>
      </c>
      <c r="C39" s="194">
        <v>5473</v>
      </c>
    </row>
    <row r="40" spans="1:3" x14ac:dyDescent="0.25">
      <c r="A40" s="194" t="s">
        <v>195</v>
      </c>
      <c r="B40" s="195" t="s">
        <v>320</v>
      </c>
      <c r="C40" s="194">
        <v>5622</v>
      </c>
    </row>
    <row r="41" spans="1:3" x14ac:dyDescent="0.25">
      <c r="A41" s="194" t="s">
        <v>64</v>
      </c>
      <c r="B41" s="195" t="s">
        <v>316</v>
      </c>
      <c r="C41" s="194">
        <v>5515</v>
      </c>
    </row>
    <row r="42" spans="1:3" x14ac:dyDescent="0.25">
      <c r="A42" s="194" t="s">
        <v>104</v>
      </c>
      <c r="B42" s="195" t="s">
        <v>317</v>
      </c>
      <c r="C42" s="194">
        <v>5748</v>
      </c>
    </row>
    <row r="43" spans="1:3" x14ac:dyDescent="0.25">
      <c r="A43" s="194" t="s">
        <v>196</v>
      </c>
      <c r="B43" s="195" t="s">
        <v>320</v>
      </c>
      <c r="C43" s="194">
        <v>5623</v>
      </c>
    </row>
    <row r="44" spans="1:3" x14ac:dyDescent="0.25">
      <c r="A44" s="194" t="s">
        <v>105</v>
      </c>
      <c r="B44" s="195" t="s">
        <v>317</v>
      </c>
      <c r="C44" s="194">
        <v>5552</v>
      </c>
    </row>
    <row r="45" spans="1:3" x14ac:dyDescent="0.25">
      <c r="A45" s="194" t="s">
        <v>254</v>
      </c>
      <c r="B45" s="195" t="s">
        <v>321</v>
      </c>
      <c r="C45" s="194">
        <v>5852</v>
      </c>
    </row>
    <row r="46" spans="1:3" x14ac:dyDescent="0.25">
      <c r="A46" s="194" t="s">
        <v>255</v>
      </c>
      <c r="B46" s="195" t="s">
        <v>321</v>
      </c>
      <c r="C46" s="194">
        <v>5853</v>
      </c>
    </row>
    <row r="47" spans="1:3" x14ac:dyDescent="0.25">
      <c r="A47" s="194" t="s">
        <v>256</v>
      </c>
      <c r="B47" s="195" t="s">
        <v>321</v>
      </c>
      <c r="C47" s="194">
        <v>5854</v>
      </c>
    </row>
    <row r="48" spans="1:3" x14ac:dyDescent="0.25">
      <c r="A48" s="194" t="s">
        <v>294</v>
      </c>
      <c r="B48" s="195" t="s">
        <v>322</v>
      </c>
      <c r="C48" s="194">
        <v>5624</v>
      </c>
    </row>
    <row r="49" spans="1:3" x14ac:dyDescent="0.25">
      <c r="A49" s="194" t="s">
        <v>197</v>
      </c>
      <c r="B49" s="195" t="s">
        <v>320</v>
      </c>
      <c r="C49" s="194">
        <v>5625</v>
      </c>
    </row>
    <row r="50" spans="1:3" x14ac:dyDescent="0.25">
      <c r="A50" s="194" t="s">
        <v>27</v>
      </c>
      <c r="B50" s="195" t="s">
        <v>315</v>
      </c>
      <c r="C50" s="194">
        <v>5663</v>
      </c>
    </row>
    <row r="51" spans="1:3" x14ac:dyDescent="0.25">
      <c r="A51" s="194" t="s">
        <v>106</v>
      </c>
      <c r="B51" s="195" t="s">
        <v>317</v>
      </c>
      <c r="C51" s="194">
        <v>5904</v>
      </c>
    </row>
    <row r="52" spans="1:3" x14ac:dyDescent="0.25">
      <c r="A52" s="194" t="s">
        <v>107</v>
      </c>
      <c r="B52" s="195" t="s">
        <v>317</v>
      </c>
      <c r="C52" s="194">
        <v>5553</v>
      </c>
    </row>
    <row r="53" spans="1:3" x14ac:dyDescent="0.25">
      <c r="A53" s="194" t="s">
        <v>28</v>
      </c>
      <c r="B53" s="195" t="s">
        <v>315</v>
      </c>
      <c r="C53" s="194">
        <v>5812</v>
      </c>
    </row>
    <row r="54" spans="1:3" x14ac:dyDescent="0.25">
      <c r="A54" s="194" t="s">
        <v>108</v>
      </c>
      <c r="B54" s="195" t="s">
        <v>317</v>
      </c>
      <c r="C54" s="194">
        <v>5905</v>
      </c>
    </row>
    <row r="55" spans="1:3" x14ac:dyDescent="0.25">
      <c r="A55" s="194" t="s">
        <v>303</v>
      </c>
      <c r="B55" s="195" t="s">
        <v>323</v>
      </c>
      <c r="C55" s="194">
        <v>5882</v>
      </c>
    </row>
    <row r="56" spans="1:3" x14ac:dyDescent="0.25">
      <c r="A56" s="194" t="s">
        <v>304</v>
      </c>
      <c r="B56" s="195" t="s">
        <v>323</v>
      </c>
      <c r="C56" s="194">
        <v>5841</v>
      </c>
    </row>
    <row r="57" spans="1:3" x14ac:dyDescent="0.25">
      <c r="A57" s="194" t="s">
        <v>257</v>
      </c>
      <c r="B57" s="195" t="s">
        <v>321</v>
      </c>
      <c r="C57" s="194">
        <v>5707</v>
      </c>
    </row>
    <row r="58" spans="1:3" x14ac:dyDescent="0.25">
      <c r="A58" s="194" t="s">
        <v>258</v>
      </c>
      <c r="B58" s="195" t="s">
        <v>321</v>
      </c>
      <c r="C58" s="194">
        <v>5708</v>
      </c>
    </row>
    <row r="59" spans="1:3" x14ac:dyDescent="0.25">
      <c r="A59" s="194" t="s">
        <v>109</v>
      </c>
      <c r="B59" s="195" t="s">
        <v>317</v>
      </c>
      <c r="C59" s="194">
        <v>5907</v>
      </c>
    </row>
    <row r="60" spans="1:3" x14ac:dyDescent="0.25">
      <c r="A60" s="194" t="s">
        <v>199</v>
      </c>
      <c r="B60" s="195" t="s">
        <v>320</v>
      </c>
      <c r="C60" s="194">
        <v>5475</v>
      </c>
    </row>
    <row r="61" spans="1:3" x14ac:dyDescent="0.25">
      <c r="A61" s="194" t="s">
        <v>295</v>
      </c>
      <c r="B61" s="195" t="s">
        <v>322</v>
      </c>
      <c r="C61" s="194">
        <v>5627</v>
      </c>
    </row>
    <row r="62" spans="1:3" x14ac:dyDescent="0.25">
      <c r="A62" s="194" t="s">
        <v>29</v>
      </c>
      <c r="B62" s="195" t="s">
        <v>315</v>
      </c>
      <c r="C62" s="194">
        <v>5665</v>
      </c>
    </row>
    <row r="63" spans="1:3" x14ac:dyDescent="0.25">
      <c r="A63" s="194" t="s">
        <v>110</v>
      </c>
      <c r="B63" s="195" t="s">
        <v>317</v>
      </c>
      <c r="C63" s="194">
        <v>5749</v>
      </c>
    </row>
    <row r="64" spans="1:3" x14ac:dyDescent="0.25">
      <c r="A64" s="194" t="s">
        <v>111</v>
      </c>
      <c r="B64" s="195" t="s">
        <v>317</v>
      </c>
      <c r="C64" s="194">
        <v>5908</v>
      </c>
    </row>
    <row r="65" spans="1:3" x14ac:dyDescent="0.25">
      <c r="A65" s="194" t="s">
        <v>113</v>
      </c>
      <c r="B65" s="195" t="s">
        <v>317</v>
      </c>
      <c r="C65" s="194">
        <v>5909</v>
      </c>
    </row>
    <row r="66" spans="1:3" x14ac:dyDescent="0.25">
      <c r="A66" s="194" t="s">
        <v>166</v>
      </c>
      <c r="B66" s="195" t="s">
        <v>318</v>
      </c>
      <c r="C66" s="194">
        <v>5582</v>
      </c>
    </row>
    <row r="67" spans="1:3" x14ac:dyDescent="0.25">
      <c r="A67" s="194" t="s">
        <v>259</v>
      </c>
      <c r="B67" s="195" t="s">
        <v>321</v>
      </c>
      <c r="C67" s="194">
        <v>5709</v>
      </c>
    </row>
    <row r="68" spans="1:3" x14ac:dyDescent="0.25">
      <c r="A68" s="194" t="s">
        <v>13</v>
      </c>
      <c r="B68" s="3" t="s">
        <v>314</v>
      </c>
      <c r="C68" s="194">
        <v>5403</v>
      </c>
    </row>
    <row r="69" spans="1:3" x14ac:dyDescent="0.25">
      <c r="A69" s="194" t="s">
        <v>200</v>
      </c>
      <c r="B69" s="195" t="s">
        <v>320</v>
      </c>
      <c r="C69" s="194">
        <v>5476</v>
      </c>
    </row>
    <row r="70" spans="1:3" x14ac:dyDescent="0.25">
      <c r="A70" s="194" t="s">
        <v>30</v>
      </c>
      <c r="B70" s="195" t="s">
        <v>315</v>
      </c>
      <c r="C70" s="194">
        <v>5813</v>
      </c>
    </row>
    <row r="71" spans="1:3" x14ac:dyDescent="0.25">
      <c r="A71" s="194" t="s">
        <v>174</v>
      </c>
      <c r="B71" s="195" t="s">
        <v>319</v>
      </c>
      <c r="C71" s="194">
        <v>5601</v>
      </c>
    </row>
    <row r="72" spans="1:3" x14ac:dyDescent="0.25">
      <c r="A72" s="194" t="s">
        <v>201</v>
      </c>
      <c r="B72" s="195" t="s">
        <v>320</v>
      </c>
      <c r="C72" s="194">
        <v>5628</v>
      </c>
    </row>
    <row r="73" spans="1:3" x14ac:dyDescent="0.25">
      <c r="A73" s="194" t="s">
        <v>202</v>
      </c>
      <c r="B73" s="195" t="s">
        <v>320</v>
      </c>
      <c r="C73" s="194">
        <v>5629</v>
      </c>
    </row>
    <row r="74" spans="1:3" x14ac:dyDescent="0.25">
      <c r="A74" s="194" t="s">
        <v>260</v>
      </c>
      <c r="B74" s="195" t="s">
        <v>321</v>
      </c>
      <c r="C74" s="194">
        <v>5710</v>
      </c>
    </row>
    <row r="75" spans="1:3" x14ac:dyDescent="0.25">
      <c r="A75" s="194" t="s">
        <v>261</v>
      </c>
      <c r="B75" s="195" t="s">
        <v>321</v>
      </c>
      <c r="C75" s="194">
        <v>5711</v>
      </c>
    </row>
    <row r="76" spans="1:3" x14ac:dyDescent="0.25">
      <c r="A76" s="194" t="s">
        <v>115</v>
      </c>
      <c r="B76" s="195" t="s">
        <v>317</v>
      </c>
      <c r="C76" s="194">
        <v>5554</v>
      </c>
    </row>
    <row r="77" spans="1:3" x14ac:dyDescent="0.25">
      <c r="A77" s="194" t="s">
        <v>262</v>
      </c>
      <c r="B77" s="195" t="s">
        <v>321</v>
      </c>
      <c r="C77" s="194">
        <v>5712</v>
      </c>
    </row>
    <row r="78" spans="1:3" x14ac:dyDescent="0.25">
      <c r="A78" s="194" t="s">
        <v>14</v>
      </c>
      <c r="B78" s="3" t="s">
        <v>314</v>
      </c>
      <c r="C78" s="194">
        <v>5404</v>
      </c>
    </row>
    <row r="79" spans="1:3" x14ac:dyDescent="0.25">
      <c r="A79" s="194" t="s">
        <v>31</v>
      </c>
      <c r="B79" s="195" t="s">
        <v>315</v>
      </c>
      <c r="C79" s="194">
        <v>5785</v>
      </c>
    </row>
    <row r="80" spans="1:3" x14ac:dyDescent="0.25">
      <c r="A80" s="194" t="s">
        <v>116</v>
      </c>
      <c r="B80" s="195" t="s">
        <v>317</v>
      </c>
      <c r="C80" s="194">
        <v>5555</v>
      </c>
    </row>
    <row r="81" spans="1:3" x14ac:dyDescent="0.25">
      <c r="A81" s="194" t="s">
        <v>32</v>
      </c>
      <c r="B81" s="195" t="s">
        <v>315</v>
      </c>
      <c r="C81" s="194">
        <v>5816</v>
      </c>
    </row>
    <row r="82" spans="1:3" x14ac:dyDescent="0.25">
      <c r="A82" s="194" t="s">
        <v>305</v>
      </c>
      <c r="B82" s="195" t="s">
        <v>323</v>
      </c>
      <c r="C82" s="194">
        <v>5883</v>
      </c>
    </row>
    <row r="83" spans="1:3" x14ac:dyDescent="0.25">
      <c r="A83" s="194" t="s">
        <v>306</v>
      </c>
      <c r="B83" s="195" t="s">
        <v>323</v>
      </c>
      <c r="C83" s="194">
        <v>5884</v>
      </c>
    </row>
    <row r="84" spans="1:3" x14ac:dyDescent="0.25">
      <c r="A84" s="194" t="s">
        <v>203</v>
      </c>
      <c r="B84" s="195" t="s">
        <v>320</v>
      </c>
      <c r="C84" s="194">
        <v>5477</v>
      </c>
    </row>
    <row r="85" spans="1:3" x14ac:dyDescent="0.25">
      <c r="A85" s="194" t="s">
        <v>204</v>
      </c>
      <c r="B85" s="195" t="s">
        <v>320</v>
      </c>
      <c r="C85" s="194">
        <v>5478</v>
      </c>
    </row>
    <row r="86" spans="1:3" x14ac:dyDescent="0.25">
      <c r="A86" s="194" t="s">
        <v>418</v>
      </c>
      <c r="B86" s="195" t="s">
        <v>321</v>
      </c>
      <c r="C86" s="194">
        <v>5713</v>
      </c>
    </row>
    <row r="87" spans="1:3" x14ac:dyDescent="0.25">
      <c r="A87" s="194" t="s">
        <v>263</v>
      </c>
      <c r="B87" s="195" t="s">
        <v>321</v>
      </c>
      <c r="C87" s="194">
        <v>5714</v>
      </c>
    </row>
    <row r="88" spans="1:3" x14ac:dyDescent="0.25">
      <c r="A88" s="194" t="s">
        <v>296</v>
      </c>
      <c r="B88" s="195" t="s">
        <v>322</v>
      </c>
      <c r="C88" s="194">
        <v>5583</v>
      </c>
    </row>
    <row r="89" spans="1:3" x14ac:dyDescent="0.25">
      <c r="A89" s="194" t="s">
        <v>117</v>
      </c>
      <c r="B89" s="195" t="s">
        <v>317</v>
      </c>
      <c r="C89" s="194">
        <v>5910</v>
      </c>
    </row>
    <row r="90" spans="1:3" x14ac:dyDescent="0.25">
      <c r="A90" s="194" t="s">
        <v>118</v>
      </c>
      <c r="B90" s="195" t="s">
        <v>317</v>
      </c>
      <c r="C90" s="194">
        <v>5752</v>
      </c>
    </row>
    <row r="91" spans="1:3" x14ac:dyDescent="0.25">
      <c r="A91" s="194" t="s">
        <v>205</v>
      </c>
      <c r="B91" s="195" t="s">
        <v>320</v>
      </c>
      <c r="C91" s="194">
        <v>5479</v>
      </c>
    </row>
    <row r="92" spans="1:3" x14ac:dyDescent="0.25">
      <c r="A92" s="194" t="s">
        <v>119</v>
      </c>
      <c r="B92" s="195" t="s">
        <v>317</v>
      </c>
      <c r="C92" s="194">
        <v>5911</v>
      </c>
    </row>
    <row r="93" spans="1:3" x14ac:dyDescent="0.25">
      <c r="A93" s="194" t="s">
        <v>33</v>
      </c>
      <c r="B93" s="195" t="s">
        <v>315</v>
      </c>
      <c r="C93" s="194">
        <v>5456</v>
      </c>
    </row>
    <row r="94" spans="1:3" x14ac:dyDescent="0.25">
      <c r="A94" s="194" t="s">
        <v>65</v>
      </c>
      <c r="B94" s="195" t="s">
        <v>316</v>
      </c>
      <c r="C94" s="194">
        <v>5516</v>
      </c>
    </row>
    <row r="95" spans="1:3" x14ac:dyDescent="0.25">
      <c r="A95" s="194" t="s">
        <v>34</v>
      </c>
      <c r="B95" s="195" t="s">
        <v>315</v>
      </c>
      <c r="C95" s="194">
        <v>5669</v>
      </c>
    </row>
    <row r="96" spans="1:3" x14ac:dyDescent="0.25">
      <c r="A96" s="194" t="s">
        <v>66</v>
      </c>
      <c r="B96" s="195" t="s">
        <v>316</v>
      </c>
      <c r="C96" s="194">
        <v>5480</v>
      </c>
    </row>
    <row r="97" spans="1:3" x14ac:dyDescent="0.25">
      <c r="A97" s="194" t="s">
        <v>120</v>
      </c>
      <c r="B97" s="195" t="s">
        <v>317</v>
      </c>
      <c r="C97" s="194">
        <v>5912</v>
      </c>
    </row>
    <row r="98" spans="1:3" x14ac:dyDescent="0.25">
      <c r="A98" s="194" t="s">
        <v>206</v>
      </c>
      <c r="B98" s="195" t="s">
        <v>320</v>
      </c>
      <c r="C98" s="194">
        <v>5631</v>
      </c>
    </row>
    <row r="99" spans="1:3" x14ac:dyDescent="0.25">
      <c r="A99" s="194" t="s">
        <v>207</v>
      </c>
      <c r="B99" s="195" t="s">
        <v>320</v>
      </c>
      <c r="C99" s="194">
        <v>5632</v>
      </c>
    </row>
    <row r="100" spans="1:3" x14ac:dyDescent="0.25">
      <c r="A100" s="194" t="s">
        <v>208</v>
      </c>
      <c r="B100" s="195" t="s">
        <v>320</v>
      </c>
      <c r="C100" s="194">
        <v>5481</v>
      </c>
    </row>
    <row r="101" spans="1:3" x14ac:dyDescent="0.25">
      <c r="A101" s="194" t="s">
        <v>35</v>
      </c>
      <c r="B101" s="195" t="s">
        <v>315</v>
      </c>
      <c r="C101" s="194">
        <v>5671</v>
      </c>
    </row>
    <row r="102" spans="1:3" x14ac:dyDescent="0.25">
      <c r="A102" s="194" t="s">
        <v>121</v>
      </c>
      <c r="B102" s="195" t="s">
        <v>317</v>
      </c>
      <c r="C102" s="194">
        <v>5913</v>
      </c>
    </row>
    <row r="103" spans="1:3" x14ac:dyDescent="0.25">
      <c r="A103" s="194" t="s">
        <v>264</v>
      </c>
      <c r="B103" s="195" t="s">
        <v>321</v>
      </c>
      <c r="C103" s="194">
        <v>5715</v>
      </c>
    </row>
    <row r="104" spans="1:3" x14ac:dyDescent="0.25">
      <c r="A104" s="194" t="s">
        <v>265</v>
      </c>
      <c r="B104" s="195" t="s">
        <v>321</v>
      </c>
      <c r="C104" s="194">
        <v>5855</v>
      </c>
    </row>
    <row r="105" spans="1:3" x14ac:dyDescent="0.25">
      <c r="A105" s="194" t="s">
        <v>67</v>
      </c>
      <c r="B105" s="195" t="s">
        <v>316</v>
      </c>
      <c r="C105" s="194">
        <v>5518</v>
      </c>
    </row>
    <row r="106" spans="1:3" x14ac:dyDescent="0.25">
      <c r="A106" s="194" t="s">
        <v>209</v>
      </c>
      <c r="B106" s="195" t="s">
        <v>320</v>
      </c>
      <c r="C106" s="194">
        <v>5633</v>
      </c>
    </row>
    <row r="107" spans="1:3" x14ac:dyDescent="0.25">
      <c r="A107" s="194" t="s">
        <v>210</v>
      </c>
      <c r="B107" s="195" t="s">
        <v>320</v>
      </c>
      <c r="C107" s="194">
        <v>5634</v>
      </c>
    </row>
    <row r="108" spans="1:3" x14ac:dyDescent="0.25">
      <c r="A108" s="194" t="s">
        <v>211</v>
      </c>
      <c r="B108" s="195" t="s">
        <v>320</v>
      </c>
      <c r="C108" s="194">
        <v>5482</v>
      </c>
    </row>
    <row r="109" spans="1:3" x14ac:dyDescent="0.25">
      <c r="A109" s="194" t="s">
        <v>297</v>
      </c>
      <c r="B109" s="195" t="s">
        <v>322</v>
      </c>
      <c r="C109" s="194">
        <v>5635</v>
      </c>
    </row>
    <row r="110" spans="1:3" x14ac:dyDescent="0.25">
      <c r="A110" s="194" t="s">
        <v>167</v>
      </c>
      <c r="B110" s="195" t="s">
        <v>318</v>
      </c>
      <c r="C110" s="194">
        <v>5584</v>
      </c>
    </row>
    <row r="111" spans="1:3" x14ac:dyDescent="0.25">
      <c r="A111" s="194" t="s">
        <v>122</v>
      </c>
      <c r="B111" s="195" t="s">
        <v>317</v>
      </c>
      <c r="C111" s="194">
        <v>5914</v>
      </c>
    </row>
    <row r="112" spans="1:3" x14ac:dyDescent="0.25">
      <c r="A112" s="194" t="s">
        <v>175</v>
      </c>
      <c r="B112" s="195" t="s">
        <v>319</v>
      </c>
      <c r="C112" s="194">
        <v>5788</v>
      </c>
    </row>
    <row r="113" spans="1:3" x14ac:dyDescent="0.25">
      <c r="A113" s="194" t="s">
        <v>266</v>
      </c>
      <c r="B113" s="195" t="s">
        <v>321</v>
      </c>
      <c r="C113" s="194">
        <v>5856</v>
      </c>
    </row>
    <row r="114" spans="1:3" x14ac:dyDescent="0.25">
      <c r="A114" s="194" t="s">
        <v>68</v>
      </c>
      <c r="B114" s="195" t="s">
        <v>316</v>
      </c>
      <c r="C114" s="194">
        <v>5520</v>
      </c>
    </row>
    <row r="115" spans="1:3" x14ac:dyDescent="0.25">
      <c r="A115" s="194" t="s">
        <v>69</v>
      </c>
      <c r="B115" s="195" t="s">
        <v>316</v>
      </c>
      <c r="C115" s="194">
        <v>5521</v>
      </c>
    </row>
    <row r="116" spans="1:3" x14ac:dyDescent="0.25">
      <c r="A116" s="194" t="s">
        <v>212</v>
      </c>
      <c r="B116" s="195" t="s">
        <v>320</v>
      </c>
      <c r="C116" s="194">
        <v>5636</v>
      </c>
    </row>
    <row r="117" spans="1:3" x14ac:dyDescent="0.25">
      <c r="A117" s="194" t="s">
        <v>267</v>
      </c>
      <c r="B117" s="195" t="s">
        <v>321</v>
      </c>
      <c r="C117" s="194">
        <v>5716</v>
      </c>
    </row>
    <row r="118" spans="1:3" x14ac:dyDescent="0.25">
      <c r="A118" s="194" t="s">
        <v>36</v>
      </c>
      <c r="B118" s="195" t="s">
        <v>315</v>
      </c>
      <c r="C118" s="194">
        <v>5458</v>
      </c>
    </row>
    <row r="119" spans="1:3" x14ac:dyDescent="0.25">
      <c r="A119" s="194" t="s">
        <v>213</v>
      </c>
      <c r="B119" s="195" t="s">
        <v>320</v>
      </c>
      <c r="C119" s="194">
        <v>5427</v>
      </c>
    </row>
    <row r="120" spans="1:3" x14ac:dyDescent="0.25">
      <c r="A120" s="194" t="s">
        <v>214</v>
      </c>
      <c r="B120" s="195" t="s">
        <v>320</v>
      </c>
      <c r="C120" s="194">
        <v>5483</v>
      </c>
    </row>
    <row r="121" spans="1:3" x14ac:dyDescent="0.25">
      <c r="A121" s="194" t="s">
        <v>70</v>
      </c>
      <c r="B121" s="195" t="s">
        <v>316</v>
      </c>
      <c r="C121" s="194">
        <v>5522</v>
      </c>
    </row>
    <row r="122" spans="1:3" x14ac:dyDescent="0.25">
      <c r="A122" s="194" t="s">
        <v>123</v>
      </c>
      <c r="B122" s="195" t="s">
        <v>317</v>
      </c>
      <c r="C122" s="194">
        <v>5556</v>
      </c>
    </row>
    <row r="123" spans="1:3" x14ac:dyDescent="0.25">
      <c r="A123" s="194" t="s">
        <v>124</v>
      </c>
      <c r="B123" s="195" t="s">
        <v>317</v>
      </c>
      <c r="C123" s="194">
        <v>5557</v>
      </c>
    </row>
    <row r="124" spans="1:3" x14ac:dyDescent="0.25">
      <c r="A124" s="194" t="s">
        <v>176</v>
      </c>
      <c r="B124" s="195" t="s">
        <v>319</v>
      </c>
      <c r="C124" s="194">
        <v>5604</v>
      </c>
    </row>
    <row r="125" spans="1:3" x14ac:dyDescent="0.25">
      <c r="A125" s="194" t="s">
        <v>268</v>
      </c>
      <c r="B125" s="195" t="s">
        <v>321</v>
      </c>
      <c r="C125" s="194">
        <v>5717</v>
      </c>
    </row>
    <row r="126" spans="1:3" x14ac:dyDescent="0.25">
      <c r="A126" s="194" t="s">
        <v>71</v>
      </c>
      <c r="B126" s="195" t="s">
        <v>316</v>
      </c>
      <c r="C126" s="194">
        <v>5523</v>
      </c>
    </row>
    <row r="127" spans="1:3" x14ac:dyDescent="0.25">
      <c r="A127" s="194" t="s">
        <v>269</v>
      </c>
      <c r="B127" s="195" t="s">
        <v>321</v>
      </c>
      <c r="C127" s="194">
        <v>5718</v>
      </c>
    </row>
    <row r="128" spans="1:3" x14ac:dyDescent="0.25">
      <c r="A128" s="194" t="s">
        <v>125</v>
      </c>
      <c r="B128" s="195" t="s">
        <v>317</v>
      </c>
      <c r="C128" s="194">
        <v>5559</v>
      </c>
    </row>
    <row r="129" spans="1:3" x14ac:dyDescent="0.25">
      <c r="A129" s="194" t="s">
        <v>270</v>
      </c>
      <c r="B129" s="195" t="s">
        <v>321</v>
      </c>
      <c r="C129" s="194">
        <v>5857</v>
      </c>
    </row>
    <row r="130" spans="1:3" x14ac:dyDescent="0.25">
      <c r="A130" s="194" t="s">
        <v>215</v>
      </c>
      <c r="B130" s="195" t="s">
        <v>320</v>
      </c>
      <c r="C130" s="194">
        <v>5428</v>
      </c>
    </row>
    <row r="131" spans="1:3" x14ac:dyDescent="0.25">
      <c r="A131" s="194" t="s">
        <v>271</v>
      </c>
      <c r="B131" s="195" t="s">
        <v>321</v>
      </c>
      <c r="C131" s="194">
        <v>5719</v>
      </c>
    </row>
    <row r="132" spans="1:3" x14ac:dyDescent="0.25">
      <c r="A132" s="194" t="s">
        <v>272</v>
      </c>
      <c r="B132" s="195" t="s">
        <v>321</v>
      </c>
      <c r="C132" s="194">
        <v>5720</v>
      </c>
    </row>
    <row r="133" spans="1:3" x14ac:dyDescent="0.25">
      <c r="A133" s="194" t="s">
        <v>273</v>
      </c>
      <c r="B133" s="195" t="s">
        <v>321</v>
      </c>
      <c r="C133" s="194">
        <v>5721</v>
      </c>
    </row>
    <row r="134" spans="1:3" x14ac:dyDescent="0.25">
      <c r="A134" s="194" t="s">
        <v>216</v>
      </c>
      <c r="B134" s="195" t="s">
        <v>320</v>
      </c>
      <c r="C134" s="194">
        <v>5484</v>
      </c>
    </row>
    <row r="135" spans="1:3" x14ac:dyDescent="0.25">
      <c r="A135" s="194" t="s">
        <v>72</v>
      </c>
      <c r="B135" s="195" t="s">
        <v>316</v>
      </c>
      <c r="C135" s="194">
        <v>5541</v>
      </c>
    </row>
    <row r="136" spans="1:3" x14ac:dyDescent="0.25">
      <c r="A136" s="194" t="s">
        <v>217</v>
      </c>
      <c r="B136" s="195" t="s">
        <v>320</v>
      </c>
      <c r="C136" s="194">
        <v>5485</v>
      </c>
    </row>
    <row r="137" spans="1:3" x14ac:dyDescent="0.25">
      <c r="A137" s="194" t="s">
        <v>37</v>
      </c>
      <c r="B137" s="195" t="s">
        <v>315</v>
      </c>
      <c r="C137" s="194">
        <v>5817</v>
      </c>
    </row>
    <row r="138" spans="1:3" x14ac:dyDescent="0.25">
      <c r="A138" s="194" t="s">
        <v>126</v>
      </c>
      <c r="B138" s="195" t="s">
        <v>317</v>
      </c>
      <c r="C138" s="194">
        <v>5560</v>
      </c>
    </row>
    <row r="139" spans="1:3" x14ac:dyDescent="0.25">
      <c r="A139" s="194" t="s">
        <v>127</v>
      </c>
      <c r="B139" s="195" t="s">
        <v>317</v>
      </c>
      <c r="C139" s="194">
        <v>5561</v>
      </c>
    </row>
    <row r="140" spans="1:3" x14ac:dyDescent="0.25">
      <c r="A140" s="194" t="s">
        <v>274</v>
      </c>
      <c r="B140" s="195" t="s">
        <v>321</v>
      </c>
      <c r="C140" s="194">
        <v>5722</v>
      </c>
    </row>
    <row r="141" spans="1:3" x14ac:dyDescent="0.25">
      <c r="A141" s="194" t="s">
        <v>15</v>
      </c>
      <c r="B141" s="3" t="s">
        <v>314</v>
      </c>
      <c r="C141" s="194">
        <v>5405</v>
      </c>
    </row>
    <row r="142" spans="1:3" x14ac:dyDescent="0.25">
      <c r="A142" s="194" t="s">
        <v>38</v>
      </c>
      <c r="B142" s="195" t="s">
        <v>315</v>
      </c>
      <c r="C142" s="194">
        <v>5819</v>
      </c>
    </row>
    <row r="143" spans="1:3" x14ac:dyDescent="0.25">
      <c r="A143" s="194" t="s">
        <v>39</v>
      </c>
      <c r="B143" s="195" t="s">
        <v>315</v>
      </c>
      <c r="C143" s="194">
        <v>5673</v>
      </c>
    </row>
    <row r="144" spans="1:3" x14ac:dyDescent="0.25">
      <c r="A144" s="194" t="s">
        <v>307</v>
      </c>
      <c r="B144" s="195" t="s">
        <v>323</v>
      </c>
      <c r="C144" s="194">
        <v>5885</v>
      </c>
    </row>
    <row r="145" spans="1:3" x14ac:dyDescent="0.25">
      <c r="A145" s="194" t="s">
        <v>73</v>
      </c>
      <c r="B145" s="195" t="s">
        <v>316</v>
      </c>
      <c r="C145" s="194">
        <v>5804</v>
      </c>
    </row>
    <row r="146" spans="1:3" x14ac:dyDescent="0.25">
      <c r="A146" s="194" t="s">
        <v>415</v>
      </c>
      <c r="B146" s="195" t="s">
        <v>319</v>
      </c>
      <c r="C146" s="194">
        <v>5806</v>
      </c>
    </row>
    <row r="147" spans="1:3" x14ac:dyDescent="0.25">
      <c r="A147" s="194" t="s">
        <v>168</v>
      </c>
      <c r="B147" s="195" t="s">
        <v>318</v>
      </c>
      <c r="C147" s="194">
        <v>5585</v>
      </c>
    </row>
    <row r="148" spans="1:3" x14ac:dyDescent="0.25">
      <c r="A148" s="194" t="s">
        <v>128</v>
      </c>
      <c r="B148" s="195" t="s">
        <v>317</v>
      </c>
      <c r="C148" s="194">
        <v>5754</v>
      </c>
    </row>
    <row r="149" spans="1:3" x14ac:dyDescent="0.25">
      <c r="A149" s="194" t="s">
        <v>198</v>
      </c>
      <c r="B149" s="195" t="s">
        <v>320</v>
      </c>
      <c r="C149" s="194">
        <v>5474</v>
      </c>
    </row>
    <row r="150" spans="1:3" x14ac:dyDescent="0.25">
      <c r="A150" s="194" t="s">
        <v>143</v>
      </c>
      <c r="B150" s="195" t="s">
        <v>317</v>
      </c>
      <c r="C150" s="194">
        <v>5758</v>
      </c>
    </row>
    <row r="151" spans="1:3" x14ac:dyDescent="0.25">
      <c r="A151" s="194" t="s">
        <v>283</v>
      </c>
      <c r="B151" s="195" t="s">
        <v>321</v>
      </c>
      <c r="C151" s="194">
        <v>5726</v>
      </c>
    </row>
    <row r="152" spans="1:3" x14ac:dyDescent="0.25">
      <c r="A152" s="194" t="s">
        <v>239</v>
      </c>
      <c r="B152" s="195" t="s">
        <v>320</v>
      </c>
      <c r="C152" s="194">
        <v>5498</v>
      </c>
    </row>
    <row r="153" spans="1:3" x14ac:dyDescent="0.25">
      <c r="A153" s="194" t="s">
        <v>311</v>
      </c>
      <c r="B153" s="195" t="s">
        <v>323</v>
      </c>
      <c r="C153" s="194">
        <v>5889</v>
      </c>
    </row>
    <row r="154" spans="1:3" x14ac:dyDescent="0.25">
      <c r="A154" s="194" t="s">
        <v>93</v>
      </c>
      <c r="B154" s="195" t="s">
        <v>317</v>
      </c>
      <c r="C154" s="194">
        <v>5871</v>
      </c>
    </row>
    <row r="155" spans="1:3" x14ac:dyDescent="0.25">
      <c r="A155" s="194" t="s">
        <v>94</v>
      </c>
      <c r="B155" s="195" t="s">
        <v>317</v>
      </c>
      <c r="C155" s="194">
        <v>5741</v>
      </c>
    </row>
    <row r="156" spans="1:3" x14ac:dyDescent="0.25">
      <c r="A156" s="194" t="s">
        <v>169</v>
      </c>
      <c r="B156" s="195" t="s">
        <v>318</v>
      </c>
      <c r="C156" s="194">
        <v>5586</v>
      </c>
    </row>
    <row r="157" spans="1:3" x14ac:dyDescent="0.25">
      <c r="A157" s="194" t="s">
        <v>16</v>
      </c>
      <c r="B157" s="3" t="s">
        <v>314</v>
      </c>
      <c r="C157" s="194">
        <v>5406</v>
      </c>
    </row>
    <row r="158" spans="1:3" x14ac:dyDescent="0.25">
      <c r="A158" s="194" t="s">
        <v>219</v>
      </c>
      <c r="B158" s="195" t="s">
        <v>320</v>
      </c>
      <c r="C158" s="194">
        <v>5637</v>
      </c>
    </row>
    <row r="159" spans="1:3" x14ac:dyDescent="0.25">
      <c r="A159" s="194" t="s">
        <v>112</v>
      </c>
      <c r="B159" s="195" t="s">
        <v>317</v>
      </c>
      <c r="C159" s="194">
        <v>5872</v>
      </c>
    </row>
    <row r="160" spans="1:3" x14ac:dyDescent="0.25">
      <c r="A160" s="194" t="s">
        <v>129</v>
      </c>
      <c r="B160" s="195" t="s">
        <v>317</v>
      </c>
      <c r="C160" s="194">
        <v>5873</v>
      </c>
    </row>
    <row r="161" spans="1:3" x14ac:dyDescent="0.25">
      <c r="A161" s="194" t="s">
        <v>170</v>
      </c>
      <c r="B161" s="195" t="s">
        <v>318</v>
      </c>
      <c r="C161" s="194">
        <v>5587</v>
      </c>
    </row>
    <row r="162" spans="1:3" x14ac:dyDescent="0.25">
      <c r="A162" s="194" t="s">
        <v>291</v>
      </c>
      <c r="B162" s="195" t="s">
        <v>321</v>
      </c>
      <c r="C162" s="194">
        <v>5731</v>
      </c>
    </row>
    <row r="163" spans="1:3" x14ac:dyDescent="0.25">
      <c r="A163" s="194" t="s">
        <v>114</v>
      </c>
      <c r="B163" s="195" t="s">
        <v>317</v>
      </c>
      <c r="C163" s="194">
        <v>5750</v>
      </c>
    </row>
    <row r="164" spans="1:3" x14ac:dyDescent="0.25">
      <c r="A164" s="194" t="s">
        <v>17</v>
      </c>
      <c r="B164" s="3" t="s">
        <v>314</v>
      </c>
      <c r="C164" s="194">
        <v>5407</v>
      </c>
    </row>
    <row r="165" spans="1:3" x14ac:dyDescent="0.25">
      <c r="A165" s="194" t="s">
        <v>130</v>
      </c>
      <c r="B165" s="195" t="s">
        <v>317</v>
      </c>
      <c r="C165" s="194">
        <v>5755</v>
      </c>
    </row>
    <row r="166" spans="1:3" x14ac:dyDescent="0.25">
      <c r="A166" s="194" t="s">
        <v>218</v>
      </c>
      <c r="B166" s="195" t="s">
        <v>320</v>
      </c>
      <c r="C166" s="194">
        <v>5486</v>
      </c>
    </row>
    <row r="167" spans="1:3" x14ac:dyDescent="0.25">
      <c r="A167" s="194" t="s">
        <v>220</v>
      </c>
      <c r="B167" s="195" t="s">
        <v>320</v>
      </c>
      <c r="C167" s="194">
        <v>5638</v>
      </c>
    </row>
    <row r="168" spans="1:3" x14ac:dyDescent="0.25">
      <c r="A168" s="194" t="s">
        <v>275</v>
      </c>
      <c r="B168" s="195" t="s">
        <v>321</v>
      </c>
      <c r="C168" s="194">
        <v>5429</v>
      </c>
    </row>
    <row r="169" spans="1:3" x14ac:dyDescent="0.25">
      <c r="A169" s="194" t="s">
        <v>40</v>
      </c>
      <c r="B169" s="195" t="s">
        <v>315</v>
      </c>
      <c r="C169" s="194">
        <v>5674</v>
      </c>
    </row>
    <row r="170" spans="1:3" x14ac:dyDescent="0.25">
      <c r="A170" s="194" t="s">
        <v>41</v>
      </c>
      <c r="B170" s="195" t="s">
        <v>315</v>
      </c>
      <c r="C170" s="194">
        <v>5675</v>
      </c>
    </row>
    <row r="171" spans="1:3" x14ac:dyDescent="0.25">
      <c r="A171" s="194" t="s">
        <v>276</v>
      </c>
      <c r="B171" s="195" t="s">
        <v>321</v>
      </c>
      <c r="C171" s="194">
        <v>5858</v>
      </c>
    </row>
    <row r="172" spans="1:3" x14ac:dyDescent="0.25">
      <c r="A172" s="194" t="s">
        <v>221</v>
      </c>
      <c r="B172" s="195" t="s">
        <v>320</v>
      </c>
      <c r="C172" s="194">
        <v>5639</v>
      </c>
    </row>
    <row r="173" spans="1:3" x14ac:dyDescent="0.25">
      <c r="A173" s="194" t="s">
        <v>74</v>
      </c>
      <c r="B173" s="195" t="s">
        <v>316</v>
      </c>
      <c r="C173" s="194">
        <v>5487</v>
      </c>
    </row>
    <row r="174" spans="1:3" x14ac:dyDescent="0.25">
      <c r="A174" s="194" t="s">
        <v>222</v>
      </c>
      <c r="B174" s="195" t="s">
        <v>320</v>
      </c>
      <c r="C174" s="194">
        <v>5640</v>
      </c>
    </row>
    <row r="175" spans="1:3" x14ac:dyDescent="0.25">
      <c r="A175" s="194" t="s">
        <v>177</v>
      </c>
      <c r="B175" s="195" t="s">
        <v>319</v>
      </c>
      <c r="C175" s="194">
        <v>5606</v>
      </c>
    </row>
    <row r="176" spans="1:3" x14ac:dyDescent="0.25">
      <c r="A176" s="194" t="s">
        <v>178</v>
      </c>
      <c r="B176" s="195" t="s">
        <v>319</v>
      </c>
      <c r="C176" s="194">
        <v>5790</v>
      </c>
    </row>
    <row r="177" spans="1:3" x14ac:dyDescent="0.25">
      <c r="A177" s="194" t="s">
        <v>277</v>
      </c>
      <c r="B177" s="195" t="s">
        <v>321</v>
      </c>
      <c r="C177" s="194">
        <v>5430</v>
      </c>
    </row>
    <row r="178" spans="1:3" x14ac:dyDescent="0.25">
      <c r="A178" s="194" t="s">
        <v>131</v>
      </c>
      <c r="B178" s="195" t="s">
        <v>317</v>
      </c>
      <c r="C178" s="194">
        <v>5919</v>
      </c>
    </row>
    <row r="179" spans="1:3" x14ac:dyDescent="0.25">
      <c r="A179" s="194" t="s">
        <v>132</v>
      </c>
      <c r="B179" s="195" t="s">
        <v>317</v>
      </c>
      <c r="C179" s="194">
        <v>5562</v>
      </c>
    </row>
    <row r="180" spans="1:3" x14ac:dyDescent="0.25">
      <c r="A180" s="194" t="s">
        <v>223</v>
      </c>
      <c r="B180" s="195" t="s">
        <v>320</v>
      </c>
      <c r="C180" s="194">
        <v>5488</v>
      </c>
    </row>
    <row r="181" spans="1:3" x14ac:dyDescent="0.25">
      <c r="A181" s="194" t="s">
        <v>75</v>
      </c>
      <c r="B181" s="195" t="s">
        <v>316</v>
      </c>
      <c r="C181" s="194">
        <v>5489</v>
      </c>
    </row>
    <row r="182" spans="1:3" x14ac:dyDescent="0.25">
      <c r="A182" s="194" t="s">
        <v>278</v>
      </c>
      <c r="B182" s="195" t="s">
        <v>321</v>
      </c>
      <c r="C182" s="194">
        <v>5723</v>
      </c>
    </row>
    <row r="183" spans="1:3" x14ac:dyDescent="0.25">
      <c r="A183" s="194" t="s">
        <v>42</v>
      </c>
      <c r="B183" s="195" t="s">
        <v>315</v>
      </c>
      <c r="C183" s="194">
        <v>5821</v>
      </c>
    </row>
    <row r="184" spans="1:3" x14ac:dyDescent="0.25">
      <c r="A184" s="194" t="s">
        <v>224</v>
      </c>
      <c r="B184" s="195" t="s">
        <v>320</v>
      </c>
      <c r="C184" s="194">
        <v>5490</v>
      </c>
    </row>
    <row r="185" spans="1:3" x14ac:dyDescent="0.25">
      <c r="A185" s="194" t="s">
        <v>225</v>
      </c>
      <c r="B185" s="195" t="s">
        <v>320</v>
      </c>
      <c r="C185" s="194">
        <v>5431</v>
      </c>
    </row>
    <row r="186" spans="1:3" x14ac:dyDescent="0.25">
      <c r="A186" s="194" t="s">
        <v>133</v>
      </c>
      <c r="B186" s="195" t="s">
        <v>317</v>
      </c>
      <c r="C186" s="194">
        <v>5921</v>
      </c>
    </row>
    <row r="187" spans="1:3" x14ac:dyDescent="0.25">
      <c r="A187" s="194" t="s">
        <v>134</v>
      </c>
      <c r="B187" s="195" t="s">
        <v>317</v>
      </c>
      <c r="C187" s="194">
        <v>5922</v>
      </c>
    </row>
    <row r="188" spans="1:3" x14ac:dyDescent="0.25">
      <c r="A188" s="194" t="s">
        <v>76</v>
      </c>
      <c r="B188" s="195" t="s">
        <v>316</v>
      </c>
      <c r="C188" s="194">
        <v>5693</v>
      </c>
    </row>
    <row r="189" spans="1:3" x14ac:dyDescent="0.25">
      <c r="A189" s="194" t="s">
        <v>135</v>
      </c>
      <c r="B189" s="195" t="s">
        <v>317</v>
      </c>
      <c r="C189" s="194">
        <v>5756</v>
      </c>
    </row>
    <row r="190" spans="1:3" x14ac:dyDescent="0.25">
      <c r="A190" s="194" t="s">
        <v>226</v>
      </c>
      <c r="B190" s="195" t="s">
        <v>320</v>
      </c>
      <c r="C190" s="194">
        <v>5432</v>
      </c>
    </row>
    <row r="191" spans="1:3" x14ac:dyDescent="0.25">
      <c r="A191" s="194" t="s">
        <v>77</v>
      </c>
      <c r="B191" s="195" t="s">
        <v>316</v>
      </c>
      <c r="C191" s="194">
        <v>5540</v>
      </c>
    </row>
    <row r="192" spans="1:3" x14ac:dyDescent="0.25">
      <c r="A192" s="194" t="s">
        <v>227</v>
      </c>
      <c r="B192" s="195" t="s">
        <v>320</v>
      </c>
      <c r="C192" s="194">
        <v>5491</v>
      </c>
    </row>
    <row r="193" spans="1:3" x14ac:dyDescent="0.25">
      <c r="A193" s="194" t="s">
        <v>179</v>
      </c>
      <c r="B193" s="195" t="s">
        <v>319</v>
      </c>
      <c r="C193" s="194">
        <v>5792</v>
      </c>
    </row>
    <row r="194" spans="1:3" x14ac:dyDescent="0.25">
      <c r="A194" s="194" t="s">
        <v>308</v>
      </c>
      <c r="B194" s="195" t="s">
        <v>323</v>
      </c>
      <c r="C194" s="194">
        <v>5886</v>
      </c>
    </row>
    <row r="195" spans="1:3" x14ac:dyDescent="0.25">
      <c r="A195" s="194" t="s">
        <v>228</v>
      </c>
      <c r="B195" s="195" t="s">
        <v>320</v>
      </c>
      <c r="C195" s="194">
        <v>5492</v>
      </c>
    </row>
    <row r="196" spans="1:3" x14ac:dyDescent="0.25">
      <c r="A196" s="194" t="s">
        <v>279</v>
      </c>
      <c r="B196" s="195" t="s">
        <v>321</v>
      </c>
      <c r="C196" s="194">
        <v>5859</v>
      </c>
    </row>
    <row r="197" spans="1:3" x14ac:dyDescent="0.25">
      <c r="A197" s="194" t="s">
        <v>229</v>
      </c>
      <c r="B197" s="195" t="s">
        <v>320</v>
      </c>
      <c r="C197" s="194">
        <v>5642</v>
      </c>
    </row>
    <row r="198" spans="1:3" x14ac:dyDescent="0.25">
      <c r="A198" s="194" t="s">
        <v>78</v>
      </c>
      <c r="B198" s="195" t="s">
        <v>316</v>
      </c>
      <c r="C198" s="194">
        <v>5527</v>
      </c>
    </row>
    <row r="199" spans="1:3" x14ac:dyDescent="0.25">
      <c r="A199" s="194" t="s">
        <v>43</v>
      </c>
      <c r="B199" s="195" t="s">
        <v>315</v>
      </c>
      <c r="C199" s="194">
        <v>5678</v>
      </c>
    </row>
    <row r="200" spans="1:3" x14ac:dyDescent="0.25">
      <c r="A200" s="194" t="s">
        <v>136</v>
      </c>
      <c r="B200" s="195" t="s">
        <v>317</v>
      </c>
      <c r="C200" s="194">
        <v>5563</v>
      </c>
    </row>
    <row r="201" spans="1:3" x14ac:dyDescent="0.25">
      <c r="A201" s="194" t="s">
        <v>137</v>
      </c>
      <c r="B201" s="195" t="s">
        <v>317</v>
      </c>
      <c r="C201" s="194">
        <v>5564</v>
      </c>
    </row>
    <row r="202" spans="1:3" x14ac:dyDescent="0.25">
      <c r="A202" s="194" t="s">
        <v>18</v>
      </c>
      <c r="B202" s="3" t="s">
        <v>314</v>
      </c>
      <c r="C202" s="194">
        <v>5408</v>
      </c>
    </row>
    <row r="203" spans="1:3" x14ac:dyDescent="0.25">
      <c r="A203" s="194" t="s">
        <v>280</v>
      </c>
      <c r="B203" s="195" t="s">
        <v>321</v>
      </c>
      <c r="C203" s="194">
        <v>5724</v>
      </c>
    </row>
    <row r="204" spans="1:3" x14ac:dyDescent="0.25">
      <c r="A204" s="194" t="s">
        <v>79</v>
      </c>
      <c r="B204" s="195" t="s">
        <v>316</v>
      </c>
      <c r="C204" s="194">
        <v>5680</v>
      </c>
    </row>
    <row r="205" spans="1:3" x14ac:dyDescent="0.25">
      <c r="A205" s="194" t="s">
        <v>19</v>
      </c>
      <c r="B205" s="3" t="s">
        <v>314</v>
      </c>
      <c r="C205" s="194">
        <v>5409</v>
      </c>
    </row>
    <row r="206" spans="1:3" x14ac:dyDescent="0.25">
      <c r="A206" s="194" t="s">
        <v>138</v>
      </c>
      <c r="B206" s="195" t="s">
        <v>317</v>
      </c>
      <c r="C206" s="194">
        <v>5565</v>
      </c>
    </row>
    <row r="207" spans="1:3" x14ac:dyDescent="0.25">
      <c r="A207" s="194" t="s">
        <v>80</v>
      </c>
      <c r="B207" s="195" t="s">
        <v>316</v>
      </c>
      <c r="C207" s="194">
        <v>5923</v>
      </c>
    </row>
    <row r="208" spans="1:3" x14ac:dyDescent="0.25">
      <c r="A208" s="194" t="s">
        <v>139</v>
      </c>
      <c r="B208" s="195" t="s">
        <v>317</v>
      </c>
      <c r="C208" s="194">
        <v>5757</v>
      </c>
    </row>
    <row r="209" spans="1:3" x14ac:dyDescent="0.25">
      <c r="A209" s="194" t="s">
        <v>140</v>
      </c>
      <c r="B209" s="195" t="s">
        <v>317</v>
      </c>
      <c r="C209" s="194">
        <v>5924</v>
      </c>
    </row>
    <row r="210" spans="1:3" x14ac:dyDescent="0.25">
      <c r="A210" s="194" t="s">
        <v>20</v>
      </c>
      <c r="B210" s="3" t="s">
        <v>314</v>
      </c>
      <c r="C210" s="194">
        <v>5410</v>
      </c>
    </row>
    <row r="211" spans="1:3" x14ac:dyDescent="0.25">
      <c r="A211" s="194" t="s">
        <v>21</v>
      </c>
      <c r="B211" s="3" t="s">
        <v>314</v>
      </c>
      <c r="C211" s="194">
        <v>5411</v>
      </c>
    </row>
    <row r="212" spans="1:3" x14ac:dyDescent="0.25">
      <c r="A212" s="194" t="s">
        <v>230</v>
      </c>
      <c r="B212" s="195" t="s">
        <v>320</v>
      </c>
      <c r="C212" s="194">
        <v>5493</v>
      </c>
    </row>
    <row r="213" spans="1:3" x14ac:dyDescent="0.25">
      <c r="A213" s="194" t="s">
        <v>180</v>
      </c>
      <c r="B213" s="195" t="s">
        <v>319</v>
      </c>
      <c r="C213" s="194">
        <v>5805</v>
      </c>
    </row>
    <row r="214" spans="1:3" x14ac:dyDescent="0.25">
      <c r="A214" s="194" t="s">
        <v>141</v>
      </c>
      <c r="B214" s="195" t="s">
        <v>317</v>
      </c>
      <c r="C214" s="194">
        <v>5925</v>
      </c>
    </row>
    <row r="215" spans="1:3" x14ac:dyDescent="0.25">
      <c r="A215" s="194" t="s">
        <v>81</v>
      </c>
      <c r="B215" s="195" t="s">
        <v>316</v>
      </c>
      <c r="C215" s="194">
        <v>5529</v>
      </c>
    </row>
    <row r="216" spans="1:3" x14ac:dyDescent="0.25">
      <c r="A216" s="194" t="s">
        <v>82</v>
      </c>
      <c r="B216" s="195" t="s">
        <v>316</v>
      </c>
      <c r="C216" s="194">
        <v>5530</v>
      </c>
    </row>
    <row r="217" spans="1:3" x14ac:dyDescent="0.25">
      <c r="A217" s="194" t="s">
        <v>231</v>
      </c>
      <c r="B217" s="195" t="s">
        <v>320</v>
      </c>
      <c r="C217" s="194">
        <v>5494</v>
      </c>
    </row>
    <row r="218" spans="1:3" x14ac:dyDescent="0.25">
      <c r="A218" s="194" t="s">
        <v>181</v>
      </c>
      <c r="B218" s="195" t="s">
        <v>319</v>
      </c>
      <c r="C218" s="194">
        <v>5588</v>
      </c>
    </row>
    <row r="219" spans="1:3" x14ac:dyDescent="0.25">
      <c r="A219" s="194" t="s">
        <v>44</v>
      </c>
      <c r="B219" s="195" t="s">
        <v>315</v>
      </c>
      <c r="C219" s="194">
        <v>5822</v>
      </c>
    </row>
    <row r="220" spans="1:3" x14ac:dyDescent="0.25">
      <c r="A220" s="194" t="s">
        <v>83</v>
      </c>
      <c r="B220" s="195" t="s">
        <v>316</v>
      </c>
      <c r="C220" s="194">
        <v>5495</v>
      </c>
    </row>
    <row r="221" spans="1:3" x14ac:dyDescent="0.25">
      <c r="A221" s="194" t="s">
        <v>84</v>
      </c>
      <c r="B221" s="195" t="s">
        <v>316</v>
      </c>
      <c r="C221" s="194">
        <v>5496</v>
      </c>
    </row>
    <row r="222" spans="1:3" x14ac:dyDescent="0.25">
      <c r="A222" s="194" t="s">
        <v>85</v>
      </c>
      <c r="B222" s="195" t="s">
        <v>316</v>
      </c>
      <c r="C222" s="194">
        <v>5531</v>
      </c>
    </row>
    <row r="223" spans="1:3" x14ac:dyDescent="0.25">
      <c r="A223" s="194" t="s">
        <v>281</v>
      </c>
      <c r="B223" s="195" t="s">
        <v>321</v>
      </c>
      <c r="C223" s="194">
        <v>5860</v>
      </c>
    </row>
    <row r="224" spans="1:3" x14ac:dyDescent="0.25">
      <c r="A224" s="194" t="s">
        <v>86</v>
      </c>
      <c r="B224" s="195" t="s">
        <v>316</v>
      </c>
      <c r="C224" s="194">
        <v>5533</v>
      </c>
    </row>
    <row r="225" spans="1:3" x14ac:dyDescent="0.25">
      <c r="A225" s="194" t="s">
        <v>232</v>
      </c>
      <c r="B225" s="195" t="s">
        <v>320</v>
      </c>
      <c r="C225" s="194">
        <v>5497</v>
      </c>
    </row>
    <row r="226" spans="1:3" x14ac:dyDescent="0.25">
      <c r="A226" s="194" t="s">
        <v>142</v>
      </c>
      <c r="B226" s="195" t="s">
        <v>317</v>
      </c>
      <c r="C226" s="194">
        <v>5926</v>
      </c>
    </row>
    <row r="227" spans="1:3" x14ac:dyDescent="0.25">
      <c r="A227" s="194" t="s">
        <v>282</v>
      </c>
      <c r="B227" s="195" t="s">
        <v>321</v>
      </c>
      <c r="C227" s="194">
        <v>5725</v>
      </c>
    </row>
    <row r="228" spans="1:3" x14ac:dyDescent="0.25">
      <c r="A228" s="194" t="s">
        <v>144</v>
      </c>
      <c r="B228" s="195" t="s">
        <v>317</v>
      </c>
      <c r="C228" s="194">
        <v>5759</v>
      </c>
    </row>
    <row r="229" spans="1:3" x14ac:dyDescent="0.25">
      <c r="A229" s="194" t="s">
        <v>233</v>
      </c>
      <c r="B229" s="195" t="s">
        <v>320</v>
      </c>
      <c r="C229" s="194">
        <v>5643</v>
      </c>
    </row>
    <row r="230" spans="1:3" x14ac:dyDescent="0.25">
      <c r="A230" s="194" t="s">
        <v>45</v>
      </c>
      <c r="B230" s="195" t="s">
        <v>315</v>
      </c>
      <c r="C230" s="194">
        <v>5683</v>
      </c>
    </row>
    <row r="231" spans="1:3" x14ac:dyDescent="0.25">
      <c r="A231" s="194" t="s">
        <v>298</v>
      </c>
      <c r="B231" s="195" t="s">
        <v>322</v>
      </c>
      <c r="C231" s="194">
        <v>5589</v>
      </c>
    </row>
    <row r="232" spans="1:3" x14ac:dyDescent="0.25">
      <c r="A232" s="194" t="s">
        <v>145</v>
      </c>
      <c r="B232" s="195" t="s">
        <v>317</v>
      </c>
      <c r="C232" s="194">
        <v>5566</v>
      </c>
    </row>
    <row r="233" spans="1:3" x14ac:dyDescent="0.25">
      <c r="A233" s="194" t="s">
        <v>182</v>
      </c>
      <c r="B233" s="195" t="s">
        <v>319</v>
      </c>
      <c r="C233" s="194">
        <v>5607</v>
      </c>
    </row>
    <row r="234" spans="1:3" x14ac:dyDescent="0.25">
      <c r="A234" s="194" t="s">
        <v>183</v>
      </c>
      <c r="B234" s="195" t="s">
        <v>319</v>
      </c>
      <c r="C234" s="194">
        <v>5590</v>
      </c>
    </row>
    <row r="235" spans="1:3" x14ac:dyDescent="0.25">
      <c r="A235" s="194" t="s">
        <v>146</v>
      </c>
      <c r="B235" s="195" t="s">
        <v>317</v>
      </c>
      <c r="C235" s="194">
        <v>5760</v>
      </c>
    </row>
    <row r="236" spans="1:3" x14ac:dyDescent="0.25">
      <c r="A236" s="194" t="s">
        <v>299</v>
      </c>
      <c r="B236" s="195" t="s">
        <v>322</v>
      </c>
      <c r="C236" s="194">
        <v>5591</v>
      </c>
    </row>
    <row r="237" spans="1:3" x14ac:dyDescent="0.25">
      <c r="A237" s="194" t="s">
        <v>22</v>
      </c>
      <c r="B237" s="3" t="s">
        <v>314</v>
      </c>
      <c r="C237" s="194">
        <v>5412</v>
      </c>
    </row>
    <row r="238" spans="1:3" x14ac:dyDescent="0.25">
      <c r="A238" s="194" t="s">
        <v>234</v>
      </c>
      <c r="B238" s="195" t="s">
        <v>320</v>
      </c>
      <c r="C238" s="194">
        <v>5644</v>
      </c>
    </row>
    <row r="239" spans="1:3" x14ac:dyDescent="0.25">
      <c r="A239" s="194" t="s">
        <v>184</v>
      </c>
      <c r="B239" s="195" t="s">
        <v>319</v>
      </c>
      <c r="C239" s="194">
        <v>5609</v>
      </c>
    </row>
    <row r="240" spans="1:3" x14ac:dyDescent="0.25">
      <c r="A240" s="194" t="s">
        <v>23</v>
      </c>
      <c r="B240" s="3" t="s">
        <v>314</v>
      </c>
      <c r="C240" s="194">
        <v>5413</v>
      </c>
    </row>
    <row r="241" spans="1:3" x14ac:dyDescent="0.25">
      <c r="A241" s="194" t="s">
        <v>284</v>
      </c>
      <c r="B241" s="195" t="s">
        <v>321</v>
      </c>
      <c r="C241" s="194">
        <v>5861</v>
      </c>
    </row>
    <row r="242" spans="1:3" x14ac:dyDescent="0.25">
      <c r="A242" s="194" t="s">
        <v>147</v>
      </c>
      <c r="B242" s="195" t="s">
        <v>317</v>
      </c>
      <c r="C242" s="194">
        <v>5761</v>
      </c>
    </row>
    <row r="243" spans="1:3" x14ac:dyDescent="0.25">
      <c r="A243" s="194" t="s">
        <v>171</v>
      </c>
      <c r="B243" s="195" t="s">
        <v>318</v>
      </c>
      <c r="C243" s="194">
        <v>5592</v>
      </c>
    </row>
    <row r="244" spans="1:3" x14ac:dyDescent="0.25">
      <c r="A244" s="194" t="s">
        <v>235</v>
      </c>
      <c r="B244" s="195" t="s">
        <v>320</v>
      </c>
      <c r="C244" s="194">
        <v>5645</v>
      </c>
    </row>
    <row r="245" spans="1:3" x14ac:dyDescent="0.25">
      <c r="A245" s="194" t="s">
        <v>46</v>
      </c>
      <c r="B245" s="195" t="s">
        <v>315</v>
      </c>
      <c r="C245" s="194">
        <v>5798</v>
      </c>
    </row>
    <row r="246" spans="1:3" x14ac:dyDescent="0.25">
      <c r="A246" s="194" t="s">
        <v>47</v>
      </c>
      <c r="B246" s="195" t="s">
        <v>315</v>
      </c>
      <c r="C246" s="194">
        <v>5684</v>
      </c>
    </row>
    <row r="247" spans="1:3" x14ac:dyDescent="0.25">
      <c r="A247" s="194" t="s">
        <v>309</v>
      </c>
      <c r="B247" s="195" t="s">
        <v>323</v>
      </c>
      <c r="C247" s="194">
        <v>5842</v>
      </c>
    </row>
    <row r="248" spans="1:3" x14ac:dyDescent="0.25">
      <c r="A248" s="194" t="s">
        <v>310</v>
      </c>
      <c r="B248" s="195" t="s">
        <v>323</v>
      </c>
      <c r="C248" s="194">
        <v>5843</v>
      </c>
    </row>
    <row r="249" spans="1:3" x14ac:dyDescent="0.25">
      <c r="A249" s="194" t="s">
        <v>148</v>
      </c>
      <c r="B249" s="195" t="s">
        <v>317</v>
      </c>
      <c r="C249" s="194">
        <v>5928</v>
      </c>
    </row>
    <row r="250" spans="1:3" x14ac:dyDescent="0.25">
      <c r="A250" s="194" t="s">
        <v>87</v>
      </c>
      <c r="B250" s="195" t="s">
        <v>316</v>
      </c>
      <c r="C250" s="194">
        <v>5534</v>
      </c>
    </row>
    <row r="251" spans="1:3" x14ac:dyDescent="0.25">
      <c r="A251" s="194" t="s">
        <v>88</v>
      </c>
      <c r="B251" s="195" t="s">
        <v>316</v>
      </c>
      <c r="C251" s="194">
        <v>5535</v>
      </c>
    </row>
    <row r="252" spans="1:3" x14ac:dyDescent="0.25">
      <c r="A252" s="194" t="s">
        <v>285</v>
      </c>
      <c r="B252" s="195" t="s">
        <v>321</v>
      </c>
      <c r="C252" s="194">
        <v>5727</v>
      </c>
    </row>
    <row r="253" spans="1:3" x14ac:dyDescent="0.25">
      <c r="A253" s="194" t="s">
        <v>149</v>
      </c>
      <c r="B253" s="195" t="s">
        <v>317</v>
      </c>
      <c r="C253" s="194">
        <v>5568</v>
      </c>
    </row>
    <row r="254" spans="1:3" x14ac:dyDescent="0.25">
      <c r="A254" s="194" t="s">
        <v>286</v>
      </c>
      <c r="B254" s="195" t="s">
        <v>321</v>
      </c>
      <c r="C254" s="194">
        <v>5434</v>
      </c>
    </row>
    <row r="255" spans="1:3" x14ac:dyDescent="0.25">
      <c r="A255" s="194" t="s">
        <v>236</v>
      </c>
      <c r="B255" s="195" t="s">
        <v>320</v>
      </c>
      <c r="C255" s="194">
        <v>5435</v>
      </c>
    </row>
    <row r="256" spans="1:3" x14ac:dyDescent="0.25">
      <c r="A256" s="194" t="s">
        <v>237</v>
      </c>
      <c r="B256" s="195" t="s">
        <v>320</v>
      </c>
      <c r="C256" s="194">
        <v>5436</v>
      </c>
    </row>
    <row r="257" spans="1:3" x14ac:dyDescent="0.25">
      <c r="A257" s="194" t="s">
        <v>238</v>
      </c>
      <c r="B257" s="195" t="s">
        <v>320</v>
      </c>
      <c r="C257" s="194">
        <v>5646</v>
      </c>
    </row>
    <row r="258" spans="1:3" x14ac:dyDescent="0.25">
      <c r="A258" s="194" t="s">
        <v>300</v>
      </c>
      <c r="B258" s="195" t="s">
        <v>322</v>
      </c>
      <c r="C258" s="194">
        <v>5648</v>
      </c>
    </row>
    <row r="259" spans="1:3" x14ac:dyDescent="0.25">
      <c r="A259" s="194" t="s">
        <v>240</v>
      </c>
      <c r="B259" s="195" t="s">
        <v>320</v>
      </c>
      <c r="C259" s="194">
        <v>5437</v>
      </c>
    </row>
    <row r="260" spans="1:3" x14ac:dyDescent="0.25">
      <c r="A260" s="194" t="s">
        <v>185</v>
      </c>
      <c r="B260" s="195" t="s">
        <v>319</v>
      </c>
      <c r="C260" s="194">
        <v>5611</v>
      </c>
    </row>
    <row r="261" spans="1:3" x14ac:dyDescent="0.25">
      <c r="A261" s="194" t="s">
        <v>241</v>
      </c>
      <c r="B261" s="195" t="s">
        <v>320</v>
      </c>
      <c r="C261" s="194">
        <v>5499</v>
      </c>
    </row>
    <row r="262" spans="1:3" x14ac:dyDescent="0.25">
      <c r="A262" s="194" t="s">
        <v>150</v>
      </c>
      <c r="B262" s="195" t="s">
        <v>317</v>
      </c>
      <c r="C262" s="194">
        <v>5762</v>
      </c>
    </row>
    <row r="263" spans="1:3" x14ac:dyDescent="0.25">
      <c r="A263" s="194" t="s">
        <v>186</v>
      </c>
      <c r="B263" s="195" t="s">
        <v>319</v>
      </c>
      <c r="C263" s="194">
        <v>5799</v>
      </c>
    </row>
    <row r="264" spans="1:3" x14ac:dyDescent="0.25">
      <c r="A264" s="194" t="s">
        <v>242</v>
      </c>
      <c r="B264" s="195" t="s">
        <v>320</v>
      </c>
      <c r="C264" s="194">
        <v>5500</v>
      </c>
    </row>
    <row r="265" spans="1:3" x14ac:dyDescent="0.25">
      <c r="A265" s="194" t="s">
        <v>287</v>
      </c>
      <c r="B265" s="195" t="s">
        <v>321</v>
      </c>
      <c r="C265" s="194">
        <v>5728</v>
      </c>
    </row>
    <row r="266" spans="1:3" x14ac:dyDescent="0.25">
      <c r="A266" s="194" t="s">
        <v>419</v>
      </c>
      <c r="B266" s="195" t="s">
        <v>323</v>
      </c>
      <c r="C266" s="194">
        <v>5888</v>
      </c>
    </row>
    <row r="267" spans="1:3" x14ac:dyDescent="0.25">
      <c r="A267" s="194" t="s">
        <v>416</v>
      </c>
      <c r="B267" s="195" t="s">
        <v>319</v>
      </c>
      <c r="C267" s="194">
        <v>5610</v>
      </c>
    </row>
    <row r="268" spans="1:3" x14ac:dyDescent="0.25">
      <c r="A268" s="194" t="s">
        <v>151</v>
      </c>
      <c r="B268" s="195" t="s">
        <v>317</v>
      </c>
      <c r="C268" s="194">
        <v>5929</v>
      </c>
    </row>
    <row r="269" spans="1:3" x14ac:dyDescent="0.25">
      <c r="A269" s="194" t="s">
        <v>89</v>
      </c>
      <c r="B269" s="195" t="s">
        <v>316</v>
      </c>
      <c r="C269" s="194">
        <v>5501</v>
      </c>
    </row>
    <row r="270" spans="1:3" x14ac:dyDescent="0.25">
      <c r="A270" s="194" t="s">
        <v>152</v>
      </c>
      <c r="B270" s="195" t="s">
        <v>317</v>
      </c>
      <c r="C270" s="194">
        <v>5930</v>
      </c>
    </row>
    <row r="271" spans="1:3" x14ac:dyDescent="0.25">
      <c r="A271" s="194" t="s">
        <v>48</v>
      </c>
      <c r="B271" s="195" t="s">
        <v>315</v>
      </c>
      <c r="C271" s="194">
        <v>5688</v>
      </c>
    </row>
    <row r="272" spans="1:3" x14ac:dyDescent="0.25">
      <c r="A272" s="194" t="s">
        <v>288</v>
      </c>
      <c r="B272" s="195" t="s">
        <v>321</v>
      </c>
      <c r="C272" s="194">
        <v>5729</v>
      </c>
    </row>
    <row r="273" spans="1:3" x14ac:dyDescent="0.25">
      <c r="A273" s="194" t="s">
        <v>289</v>
      </c>
      <c r="B273" s="195" t="s">
        <v>321</v>
      </c>
      <c r="C273" s="194">
        <v>5862</v>
      </c>
    </row>
    <row r="274" spans="1:3" x14ac:dyDescent="0.25">
      <c r="A274" s="194" t="s">
        <v>153</v>
      </c>
      <c r="B274" s="195" t="s">
        <v>317</v>
      </c>
      <c r="C274" s="194">
        <v>5571</v>
      </c>
    </row>
    <row r="275" spans="1:3" x14ac:dyDescent="0.25">
      <c r="A275" s="194" t="s">
        <v>243</v>
      </c>
      <c r="B275" s="195" t="s">
        <v>320</v>
      </c>
      <c r="C275" s="194">
        <v>5649</v>
      </c>
    </row>
    <row r="276" spans="1:3" x14ac:dyDescent="0.25">
      <c r="A276" s="194" t="s">
        <v>290</v>
      </c>
      <c r="B276" s="195" t="s">
        <v>321</v>
      </c>
      <c r="C276" s="194">
        <v>5730</v>
      </c>
    </row>
    <row r="277" spans="1:3" x14ac:dyDescent="0.25">
      <c r="A277" s="194" t="s">
        <v>49</v>
      </c>
      <c r="B277" s="195" t="s">
        <v>315</v>
      </c>
      <c r="C277" s="194">
        <v>5827</v>
      </c>
    </row>
    <row r="278" spans="1:3" x14ac:dyDescent="0.25">
      <c r="A278" s="194" t="s">
        <v>154</v>
      </c>
      <c r="B278" s="195" t="s">
        <v>317</v>
      </c>
      <c r="C278" s="194">
        <v>5931</v>
      </c>
    </row>
    <row r="279" spans="1:3" x14ac:dyDescent="0.25">
      <c r="A279" s="194" t="s">
        <v>414</v>
      </c>
      <c r="B279" s="195" t="s">
        <v>315</v>
      </c>
      <c r="C279" s="194">
        <v>5828</v>
      </c>
    </row>
    <row r="280" spans="1:3" x14ac:dyDescent="0.25">
      <c r="A280" s="194" t="s">
        <v>155</v>
      </c>
      <c r="B280" s="195" t="s">
        <v>317</v>
      </c>
      <c r="C280" s="194">
        <v>5932</v>
      </c>
    </row>
    <row r="281" spans="1:3" x14ac:dyDescent="0.25">
      <c r="A281" s="194" t="s">
        <v>50</v>
      </c>
      <c r="B281" s="195" t="s">
        <v>315</v>
      </c>
      <c r="C281" s="194">
        <v>5831</v>
      </c>
    </row>
    <row r="282" spans="1:3" x14ac:dyDescent="0.25">
      <c r="A282" s="194" t="s">
        <v>156</v>
      </c>
      <c r="B282" s="195" t="s">
        <v>317</v>
      </c>
      <c r="C282" s="194">
        <v>5933</v>
      </c>
    </row>
    <row r="283" spans="1:3" x14ac:dyDescent="0.25">
      <c r="A283" s="194" t="s">
        <v>157</v>
      </c>
      <c r="B283" s="195" t="s">
        <v>317</v>
      </c>
      <c r="C283" s="194">
        <v>5763</v>
      </c>
    </row>
    <row r="284" spans="1:3" x14ac:dyDescent="0.25">
      <c r="A284" s="194" t="s">
        <v>158</v>
      </c>
      <c r="B284" s="195" t="s">
        <v>317</v>
      </c>
      <c r="C284" s="194">
        <v>5934</v>
      </c>
    </row>
    <row r="285" spans="1:3" x14ac:dyDescent="0.25">
      <c r="A285" s="194" t="s">
        <v>159</v>
      </c>
      <c r="B285" s="195" t="s">
        <v>317</v>
      </c>
      <c r="C285" s="194">
        <v>5764</v>
      </c>
    </row>
    <row r="286" spans="1:3" x14ac:dyDescent="0.25">
      <c r="A286" s="194" t="s">
        <v>160</v>
      </c>
      <c r="B286" s="195" t="s">
        <v>317</v>
      </c>
      <c r="C286" s="194">
        <v>5765</v>
      </c>
    </row>
    <row r="287" spans="1:3" x14ac:dyDescent="0.25">
      <c r="A287" s="194" t="s">
        <v>244</v>
      </c>
      <c r="B287" s="195" t="s">
        <v>320</v>
      </c>
      <c r="C287" s="194">
        <v>5650</v>
      </c>
    </row>
    <row r="288" spans="1:3" x14ac:dyDescent="0.25">
      <c r="A288" s="194" t="s">
        <v>312</v>
      </c>
      <c r="B288" s="195" t="s">
        <v>323</v>
      </c>
      <c r="C288" s="194">
        <v>5890</v>
      </c>
    </row>
    <row r="289" spans="1:3" x14ac:dyDescent="0.25">
      <c r="A289" s="194" t="s">
        <v>313</v>
      </c>
      <c r="B289" s="195" t="s">
        <v>323</v>
      </c>
      <c r="C289" s="194">
        <v>5891</v>
      </c>
    </row>
    <row r="290" spans="1:3" x14ac:dyDescent="0.25">
      <c r="A290" s="194" t="s">
        <v>292</v>
      </c>
      <c r="B290" s="195" t="s">
        <v>321</v>
      </c>
      <c r="C290" s="194">
        <v>5732</v>
      </c>
    </row>
    <row r="291" spans="1:3" x14ac:dyDescent="0.25">
      <c r="A291" s="194" t="s">
        <v>161</v>
      </c>
      <c r="B291" s="195" t="s">
        <v>317</v>
      </c>
      <c r="C291" s="194">
        <v>5935</v>
      </c>
    </row>
    <row r="292" spans="1:3" x14ac:dyDescent="0.25">
      <c r="A292" s="194" t="s">
        <v>51</v>
      </c>
      <c r="B292" s="195" t="s">
        <v>315</v>
      </c>
      <c r="C292" s="194">
        <v>5690</v>
      </c>
    </row>
    <row r="293" spans="1:3" x14ac:dyDescent="0.25">
      <c r="A293" s="194" t="s">
        <v>90</v>
      </c>
      <c r="B293" s="195" t="s">
        <v>316</v>
      </c>
      <c r="C293" s="194">
        <v>5537</v>
      </c>
    </row>
    <row r="294" spans="1:3" x14ac:dyDescent="0.25">
      <c r="A294" s="194" t="s">
        <v>301</v>
      </c>
      <c r="B294" s="195" t="s">
        <v>322</v>
      </c>
      <c r="C294" s="194">
        <v>5651</v>
      </c>
    </row>
    <row r="295" spans="1:3" x14ac:dyDescent="0.25">
      <c r="A295" s="194" t="s">
        <v>245</v>
      </c>
      <c r="B295" s="195" t="s">
        <v>320</v>
      </c>
      <c r="C295" s="194">
        <v>5652</v>
      </c>
    </row>
    <row r="296" spans="1:3" x14ac:dyDescent="0.25">
      <c r="A296" s="194" t="s">
        <v>52</v>
      </c>
      <c r="B296" s="195" t="s">
        <v>315</v>
      </c>
      <c r="C296" s="194">
        <v>5830</v>
      </c>
    </row>
    <row r="297" spans="1:3" x14ac:dyDescent="0.25">
      <c r="A297" s="194" t="s">
        <v>24</v>
      </c>
      <c r="B297" s="3" t="s">
        <v>314</v>
      </c>
      <c r="C297" s="194">
        <v>5414</v>
      </c>
    </row>
    <row r="298" spans="1:3" x14ac:dyDescent="0.25">
      <c r="A298" s="194" t="s">
        <v>293</v>
      </c>
      <c r="B298" s="195" t="s">
        <v>321</v>
      </c>
      <c r="C298" s="194">
        <v>5863</v>
      </c>
    </row>
    <row r="299" spans="1:3" x14ac:dyDescent="0.25">
      <c r="A299" s="194" t="s">
        <v>91</v>
      </c>
      <c r="B299" s="195" t="s">
        <v>316</v>
      </c>
      <c r="C299" s="194">
        <v>5539</v>
      </c>
    </row>
    <row r="300" spans="1:3" x14ac:dyDescent="0.25">
      <c r="A300" s="194" t="s">
        <v>53</v>
      </c>
      <c r="B300" s="195" t="s">
        <v>315</v>
      </c>
      <c r="C300" s="194">
        <v>5692</v>
      </c>
    </row>
    <row r="301" spans="1:3" x14ac:dyDescent="0.25">
      <c r="A301" s="194" t="s">
        <v>92</v>
      </c>
      <c r="B301" s="195" t="s">
        <v>316</v>
      </c>
      <c r="C301" s="194">
        <v>5503</v>
      </c>
    </row>
    <row r="302" spans="1:3" x14ac:dyDescent="0.25">
      <c r="A302" s="194" t="s">
        <v>246</v>
      </c>
      <c r="B302" s="195" t="s">
        <v>320</v>
      </c>
      <c r="C302" s="194">
        <v>5653</v>
      </c>
    </row>
    <row r="303" spans="1:3" x14ac:dyDescent="0.25">
      <c r="A303" s="194" t="s">
        <v>162</v>
      </c>
      <c r="B303" s="195" t="s">
        <v>317</v>
      </c>
      <c r="C303" s="194">
        <v>5937</v>
      </c>
    </row>
    <row r="304" spans="1:3" x14ac:dyDescent="0.25">
      <c r="A304" s="194" t="s">
        <v>163</v>
      </c>
      <c r="B304" s="195" t="s">
        <v>317</v>
      </c>
      <c r="C304" s="194">
        <v>5766</v>
      </c>
    </row>
    <row r="305" spans="1:3" x14ac:dyDescent="0.25">
      <c r="A305" s="194" t="s">
        <v>54</v>
      </c>
      <c r="B305" s="195" t="s">
        <v>315</v>
      </c>
      <c r="C305" s="194">
        <v>5803</v>
      </c>
    </row>
    <row r="306" spans="1:3" x14ac:dyDescent="0.25">
      <c r="A306" s="194" t="s">
        <v>247</v>
      </c>
      <c r="B306" s="195" t="s">
        <v>320</v>
      </c>
      <c r="C306" s="194">
        <v>5654</v>
      </c>
    </row>
    <row r="307" spans="1:3" x14ac:dyDescent="0.25">
      <c r="A307" s="194" t="s">
        <v>55</v>
      </c>
      <c r="B307" s="195" t="s">
        <v>315</v>
      </c>
      <c r="C307" s="194">
        <v>5464</v>
      </c>
    </row>
    <row r="308" spans="1:3" x14ac:dyDescent="0.25">
      <c r="A308" s="194" t="s">
        <v>248</v>
      </c>
      <c r="B308" s="195" t="s">
        <v>320</v>
      </c>
      <c r="C308" s="194">
        <v>5655</v>
      </c>
    </row>
    <row r="309" spans="1:3" x14ac:dyDescent="0.25">
      <c r="A309" s="194" t="s">
        <v>164</v>
      </c>
      <c r="B309" s="195" t="s">
        <v>317</v>
      </c>
      <c r="C309" s="194">
        <v>5938</v>
      </c>
    </row>
    <row r="310" spans="1:3" x14ac:dyDescent="0.25">
      <c r="A310" s="194" t="s">
        <v>165</v>
      </c>
      <c r="B310" s="195" t="s">
        <v>317</v>
      </c>
      <c r="C310" s="194">
        <v>5939</v>
      </c>
    </row>
    <row r="311" spans="1:3" x14ac:dyDescent="0.25">
      <c r="A311" s="194" t="s">
        <v>25</v>
      </c>
      <c r="B311" s="3" t="s">
        <v>314</v>
      </c>
      <c r="C311" s="194">
        <v>5415</v>
      </c>
    </row>
    <row r="312" spans="1:3" x14ac:dyDescent="0.25">
      <c r="A312" s="1"/>
    </row>
    <row r="313" spans="1:3" x14ac:dyDescent="0.25">
      <c r="A313" s="2"/>
    </row>
    <row r="314" spans="1:3" x14ac:dyDescent="0.25">
      <c r="A314" s="1"/>
    </row>
    <row r="315" spans="1:3" x14ac:dyDescent="0.25">
      <c r="A315" s="2"/>
    </row>
    <row r="316" spans="1:3" x14ac:dyDescent="0.25">
      <c r="A316" s="1"/>
    </row>
    <row r="317" spans="1:3" x14ac:dyDescent="0.25">
      <c r="A317" s="1"/>
    </row>
    <row r="318" spans="1:3" x14ac:dyDescent="0.25">
      <c r="A318" s="2"/>
    </row>
    <row r="319" spans="1:3" x14ac:dyDescent="0.25">
      <c r="A319" s="1"/>
    </row>
    <row r="320" spans="1:3" x14ac:dyDescent="0.25">
      <c r="A320" s="2"/>
    </row>
    <row r="321" spans="1:1" x14ac:dyDescent="0.25">
      <c r="A321" s="1"/>
    </row>
    <row r="322" spans="1:1" x14ac:dyDescent="0.25">
      <c r="A322" s="1"/>
    </row>
    <row r="323" spans="1:1" x14ac:dyDescent="0.25">
      <c r="A323" s="1"/>
    </row>
    <row r="324" spans="1:1" x14ac:dyDescent="0.25">
      <c r="A324" s="1"/>
    </row>
  </sheetData>
  <sheetProtection password="DE85" sheet="1" objects="1" scenarios="1"/>
  <sortState ref="A2:C323">
    <sortCondition ref="A2:A32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Etat de Vaud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Brochet</dc:creator>
  <cp:lastModifiedBy>Delija Sofia</cp:lastModifiedBy>
  <cp:lastPrinted>2021-03-10T13:03:01Z</cp:lastPrinted>
  <dcterms:created xsi:type="dcterms:W3CDTF">2015-11-13T09:33:02Z</dcterms:created>
  <dcterms:modified xsi:type="dcterms:W3CDTF">2021-03-10T13:23:44Z</dcterms:modified>
</cp:coreProperties>
</file>