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 codeName="{564CA151-5A5B-428A-3C10-77597649240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Administration\Secrétariat\20 - Typo3 PDF+CAPTURE\2021\08.07.2021\"/>
    </mc:Choice>
  </mc:AlternateContent>
  <xr:revisionPtr revIDLastSave="0" documentId="8_{0C02BEAA-AAEA-420B-89C7-392241B861D3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1) Instructions" sheetId="3" r:id="rId1"/>
    <sheet name="2) Commune" sheetId="4" r:id="rId2"/>
    <sheet name="3) Associations" sheetId="5" r:id="rId3"/>
    <sheet name="4) Cautionnements" sheetId="7" r:id="rId4"/>
    <sheet name="5) Synthèse" sheetId="8" r:id="rId5"/>
    <sheet name="6) Formulaire simple" sheetId="10" r:id="rId6"/>
    <sheet name="7) Paramètres" sheetId="1" r:id="rId7"/>
  </sheets>
  <definedNames>
    <definedName name="_xlnm.Print_Area" localSheetId="0">'1) Instructions'!$A$1:$J$10</definedName>
    <definedName name="_xlnm.Print_Area" localSheetId="1">'2) Commune'!$A$1:$I$47</definedName>
    <definedName name="_xlnm.Print_Area" localSheetId="2">'3) Associations'!$A$1:$C$27</definedName>
    <definedName name="_xlnm.Print_Area" localSheetId="3">'4) Cautionnements'!$A$1:$H$15</definedName>
    <definedName name="_xlnm.Print_Area" localSheetId="4">'5) Synthèse'!$A$1:$G$67</definedName>
    <definedName name="_xlnm.Print_Area" localSheetId="5">'6) Formulaire simple'!$A$1:$G$41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4" l="1"/>
  <c r="E36" i="4"/>
  <c r="F36" i="4"/>
  <c r="G36" i="4"/>
  <c r="H36" i="4"/>
  <c r="I36" i="4"/>
  <c r="N49" i="5" l="1"/>
  <c r="N48" i="5"/>
  <c r="L50" i="5"/>
  <c r="L49" i="5"/>
  <c r="J52" i="5"/>
  <c r="J51" i="5"/>
  <c r="H53" i="5"/>
  <c r="H52" i="5"/>
  <c r="D50" i="5"/>
  <c r="D55" i="5"/>
  <c r="N38" i="5"/>
  <c r="N39" i="5"/>
  <c r="L37" i="5"/>
  <c r="L38" i="5"/>
  <c r="J36" i="5"/>
  <c r="J37" i="5"/>
  <c r="H35" i="5"/>
  <c r="H36" i="5"/>
  <c r="F35" i="5"/>
  <c r="D40" i="5"/>
  <c r="D39" i="5"/>
  <c r="D38" i="5"/>
  <c r="D32" i="5"/>
  <c r="B55" i="5"/>
  <c r="N55" i="5" s="1"/>
  <c r="B54" i="5"/>
  <c r="N54" i="5" s="1"/>
  <c r="B53" i="5"/>
  <c r="F53" i="5" s="1"/>
  <c r="B52" i="5"/>
  <c r="N52" i="5" s="1"/>
  <c r="B51" i="5"/>
  <c r="H51" i="5" s="1"/>
  <c r="B50" i="5"/>
  <c r="J50" i="5" s="1"/>
  <c r="B49" i="5"/>
  <c r="D49" i="5" s="1"/>
  <c r="B48" i="5"/>
  <c r="L48" i="5" s="1"/>
  <c r="B47" i="5"/>
  <c r="N47" i="5" s="1"/>
  <c r="B46" i="5"/>
  <c r="N46" i="5" s="1"/>
  <c r="B40" i="5"/>
  <c r="N40" i="5" s="1"/>
  <c r="B39" i="5"/>
  <c r="L39" i="5" s="1"/>
  <c r="B38" i="5"/>
  <c r="J38" i="5" s="1"/>
  <c r="B37" i="5"/>
  <c r="H37" i="5" s="1"/>
  <c r="B36" i="5"/>
  <c r="N36" i="5" s="1"/>
  <c r="B35" i="5"/>
  <c r="D35" i="5" s="1"/>
  <c r="B34" i="5"/>
  <c r="F34" i="5" s="1"/>
  <c r="B33" i="5"/>
  <c r="N33" i="5" s="1"/>
  <c r="B32" i="5"/>
  <c r="N32" i="5" s="1"/>
  <c r="B31" i="5"/>
  <c r="N31" i="5" s="1"/>
  <c r="D54" i="5" l="1"/>
  <c r="F33" i="5"/>
  <c r="H34" i="5"/>
  <c r="J35" i="5"/>
  <c r="L36" i="5"/>
  <c r="N37" i="5"/>
  <c r="D53" i="5"/>
  <c r="F48" i="5"/>
  <c r="H46" i="5"/>
  <c r="H54" i="5"/>
  <c r="J53" i="5"/>
  <c r="L51" i="5"/>
  <c r="N50" i="5"/>
  <c r="D33" i="5"/>
  <c r="F40" i="5"/>
  <c r="F32" i="5"/>
  <c r="H33" i="5"/>
  <c r="J34" i="5"/>
  <c r="L35" i="5"/>
  <c r="N35" i="5"/>
  <c r="D52" i="5"/>
  <c r="F49" i="5"/>
  <c r="H47" i="5"/>
  <c r="H55" i="5"/>
  <c r="J54" i="5"/>
  <c r="L52" i="5"/>
  <c r="N51" i="5"/>
  <c r="F54" i="5"/>
  <c r="D34" i="5"/>
  <c r="F39" i="5"/>
  <c r="H40" i="5"/>
  <c r="H32" i="5"/>
  <c r="J33" i="5"/>
  <c r="L34" i="5"/>
  <c r="N34" i="5"/>
  <c r="D51" i="5"/>
  <c r="F50" i="5"/>
  <c r="H48" i="5"/>
  <c r="J47" i="5"/>
  <c r="J55" i="5"/>
  <c r="L53" i="5"/>
  <c r="N53" i="5"/>
  <c r="F47" i="5"/>
  <c r="F38" i="5"/>
  <c r="H39" i="5"/>
  <c r="J40" i="5"/>
  <c r="J32" i="5"/>
  <c r="L33" i="5"/>
  <c r="D47" i="5"/>
  <c r="F51" i="5"/>
  <c r="H49" i="5"/>
  <c r="J48" i="5"/>
  <c r="L46" i="5"/>
  <c r="L54" i="5"/>
  <c r="F55" i="5"/>
  <c r="D36" i="5"/>
  <c r="F37" i="5"/>
  <c r="H38" i="5"/>
  <c r="J39" i="5"/>
  <c r="L40" i="5"/>
  <c r="L32" i="5"/>
  <c r="D48" i="5"/>
  <c r="F52" i="5"/>
  <c r="H50" i="5"/>
  <c r="J49" i="5"/>
  <c r="L47" i="5"/>
  <c r="L55" i="5"/>
  <c r="D37" i="5"/>
  <c r="F36" i="5"/>
  <c r="D46" i="5"/>
  <c r="D31" i="5"/>
  <c r="H31" i="5"/>
  <c r="J31" i="5"/>
  <c r="F31" i="5"/>
  <c r="L31" i="5"/>
  <c r="F46" i="5"/>
  <c r="J46" i="5"/>
  <c r="D29" i="4" l="1"/>
  <c r="D39" i="4"/>
  <c r="A41" i="10"/>
  <c r="A40" i="10"/>
  <c r="B6" i="10"/>
  <c r="B5" i="10"/>
  <c r="C28" i="4"/>
  <c r="C27" i="4"/>
  <c r="D4" i="4"/>
  <c r="D7" i="4" s="1"/>
  <c r="B20" i="8" s="1"/>
  <c r="C29" i="4"/>
  <c r="D6" i="4" l="1"/>
  <c r="E4" i="4"/>
  <c r="C8" i="4"/>
  <c r="H5" i="7"/>
  <c r="H6" i="7"/>
  <c r="H7" i="7"/>
  <c r="H8" i="7"/>
  <c r="H9" i="7"/>
  <c r="H10" i="7"/>
  <c r="H11" i="7"/>
  <c r="H12" i="7"/>
  <c r="H13" i="7"/>
  <c r="H14" i="7"/>
  <c r="F15" i="7"/>
  <c r="E21" i="5"/>
  <c r="I29" i="4"/>
  <c r="H29" i="4"/>
  <c r="G29" i="4"/>
  <c r="F29" i="4"/>
  <c r="E29" i="4"/>
  <c r="D8" i="4"/>
  <c r="B29" i="8" s="1"/>
  <c r="I28" i="4"/>
  <c r="G33" i="8" s="1"/>
  <c r="H28" i="4"/>
  <c r="F33" i="8" s="1"/>
  <c r="G28" i="4"/>
  <c r="E33" i="8" s="1"/>
  <c r="F28" i="4"/>
  <c r="D33" i="8" s="1"/>
  <c r="E28" i="4"/>
  <c r="C33" i="8" s="1"/>
  <c r="D28" i="4"/>
  <c r="B33" i="8" s="1"/>
  <c r="I27" i="4"/>
  <c r="G24" i="8" s="1"/>
  <c r="H27" i="4"/>
  <c r="F24" i="8" s="1"/>
  <c r="G27" i="4"/>
  <c r="E24" i="8" s="1"/>
  <c r="F27" i="4"/>
  <c r="D24" i="8" s="1"/>
  <c r="E27" i="4"/>
  <c r="C24" i="8" s="1"/>
  <c r="D27" i="4"/>
  <c r="B24" i="8" s="1"/>
  <c r="C7" i="4"/>
  <c r="C3" i="7"/>
  <c r="F3" i="7" s="1"/>
  <c r="C10" i="4"/>
  <c r="H15" i="7" l="1"/>
  <c r="E6" i="4"/>
  <c r="F6" i="4" s="1"/>
  <c r="G6" i="4" s="1"/>
  <c r="H6" i="4" s="1"/>
  <c r="I6" i="4" s="1"/>
  <c r="F4" i="4"/>
  <c r="G4" i="4" s="1"/>
  <c r="E7" i="4"/>
  <c r="C20" i="8" s="1"/>
  <c r="E14" i="7"/>
  <c r="C15" i="7"/>
  <c r="E6" i="7"/>
  <c r="E7" i="7"/>
  <c r="E8" i="7"/>
  <c r="E9" i="7"/>
  <c r="E10" i="7"/>
  <c r="E11" i="7"/>
  <c r="E12" i="7"/>
  <c r="E13" i="7"/>
  <c r="E5" i="7"/>
  <c r="F31" i="8" l="1"/>
  <c r="B31" i="8"/>
  <c r="E31" i="8"/>
  <c r="G31" i="8"/>
  <c r="C31" i="8"/>
  <c r="D31" i="8"/>
  <c r="H4" i="4"/>
  <c r="I4" i="4" s="1"/>
  <c r="F7" i="4"/>
  <c r="D20" i="8" s="1"/>
  <c r="G22" i="8"/>
  <c r="F22" i="8"/>
  <c r="B22" i="8"/>
  <c r="E22" i="8"/>
  <c r="D22" i="8"/>
  <c r="C22" i="8"/>
  <c r="E8" i="4"/>
  <c r="C29" i="8" s="1"/>
  <c r="E15" i="7"/>
  <c r="A66" i="8"/>
  <c r="B6" i="8"/>
  <c r="B5" i="8"/>
  <c r="G7" i="4" l="1"/>
  <c r="E20" i="8" s="1"/>
  <c r="F8" i="4"/>
  <c r="D29" i="8" s="1"/>
  <c r="H7" i="4"/>
  <c r="F20" i="8" s="1"/>
  <c r="A67" i="8"/>
  <c r="G8" i="4" l="1"/>
  <c r="E29" i="8" s="1"/>
  <c r="I7" i="4"/>
  <c r="G20" i="8" s="1"/>
  <c r="F39" i="4"/>
  <c r="E39" i="4"/>
  <c r="G39" i="4"/>
  <c r="H39" i="4"/>
  <c r="I39" i="4"/>
  <c r="I8" i="4" l="1"/>
  <c r="G29" i="8" s="1"/>
  <c r="H8" i="4"/>
  <c r="F29" i="8" s="1"/>
  <c r="AF21" i="5"/>
  <c r="AF22" i="5" s="1"/>
  <c r="AC21" i="5"/>
  <c r="AC22" i="5" s="1"/>
  <c r="Z21" i="5"/>
  <c r="Z22" i="5" s="1"/>
  <c r="W21" i="5"/>
  <c r="W22" i="5" s="1"/>
  <c r="T21" i="5"/>
  <c r="T22" i="5" s="1"/>
  <c r="Q21" i="5"/>
  <c r="Q22" i="5" s="1"/>
  <c r="N21" i="5"/>
  <c r="N22" i="5" s="1"/>
  <c r="K21" i="5"/>
  <c r="K22" i="5" s="1"/>
  <c r="H21" i="5"/>
  <c r="H22" i="5" s="1"/>
  <c r="E22" i="5"/>
  <c r="G19" i="5"/>
  <c r="A32" i="5" s="1"/>
  <c r="A47" i="5" s="1"/>
  <c r="J19" i="5"/>
  <c r="A33" i="5" s="1"/>
  <c r="A48" i="5" s="1"/>
  <c r="M19" i="5"/>
  <c r="A34" i="5" s="1"/>
  <c r="A49" i="5" s="1"/>
  <c r="P19" i="5"/>
  <c r="A35" i="5" s="1"/>
  <c r="A50" i="5" s="1"/>
  <c r="S19" i="5"/>
  <c r="A36" i="5" s="1"/>
  <c r="A51" i="5" s="1"/>
  <c r="V19" i="5"/>
  <c r="A37" i="5" s="1"/>
  <c r="A52" i="5" s="1"/>
  <c r="Y19" i="5"/>
  <c r="A38" i="5" s="1"/>
  <c r="A53" i="5" s="1"/>
  <c r="AB19" i="5"/>
  <c r="A39" i="5" s="1"/>
  <c r="A54" i="5" s="1"/>
  <c r="AE19" i="5"/>
  <c r="A40" i="5" s="1"/>
  <c r="A55" i="5" s="1"/>
  <c r="D19" i="5"/>
  <c r="A31" i="5" s="1"/>
  <c r="A46" i="5" s="1"/>
  <c r="AF7" i="5"/>
  <c r="AG7" i="5" s="1"/>
  <c r="AC7" i="5"/>
  <c r="AC11" i="5" s="1"/>
  <c r="AD11" i="5" s="1"/>
  <c r="Z7" i="5"/>
  <c r="W7" i="5"/>
  <c r="W11" i="5" s="1"/>
  <c r="X11" i="5" s="1"/>
  <c r="T7" i="5"/>
  <c r="U7" i="5" s="1"/>
  <c r="Q7" i="5"/>
  <c r="Q11" i="5" s="1"/>
  <c r="R11" i="5" s="1"/>
  <c r="N7" i="5"/>
  <c r="O7" i="5" s="1"/>
  <c r="K7" i="5"/>
  <c r="K11" i="5" s="1"/>
  <c r="L11" i="5" s="1"/>
  <c r="H7" i="5"/>
  <c r="I7" i="5" s="1"/>
  <c r="E7" i="5"/>
  <c r="E8" i="5" s="1"/>
  <c r="F8" i="5" s="1"/>
  <c r="AG6" i="5"/>
  <c r="AD6" i="5"/>
  <c r="AA6" i="5"/>
  <c r="X6" i="5"/>
  <c r="U6" i="5"/>
  <c r="R6" i="5"/>
  <c r="O6" i="5"/>
  <c r="L6" i="5"/>
  <c r="I6" i="5"/>
  <c r="F6" i="5"/>
  <c r="D3" i="4"/>
  <c r="C6" i="5" l="1"/>
  <c r="C30" i="5"/>
  <c r="C45" i="5" s="1"/>
  <c r="B18" i="8"/>
  <c r="E3" i="4"/>
  <c r="C18" i="8" s="1"/>
  <c r="D10" i="4"/>
  <c r="D31" i="4" s="1"/>
  <c r="E23" i="5"/>
  <c r="E24" i="5" s="1"/>
  <c r="F24" i="5" s="1"/>
  <c r="F22" i="5"/>
  <c r="Q23" i="5"/>
  <c r="Q24" i="5" s="1"/>
  <c r="R24" i="5" s="1"/>
  <c r="R22" i="5"/>
  <c r="AC23" i="5"/>
  <c r="AC24" i="5" s="1"/>
  <c r="AD24" i="5" s="1"/>
  <c r="AD22" i="5"/>
  <c r="H23" i="5"/>
  <c r="H24" i="5" s="1"/>
  <c r="I24" i="5" s="1"/>
  <c r="I22" i="5"/>
  <c r="T23" i="5"/>
  <c r="T24" i="5" s="1"/>
  <c r="U24" i="5" s="1"/>
  <c r="U22" i="5"/>
  <c r="AF23" i="5"/>
  <c r="AF24" i="5" s="1"/>
  <c r="AG24" i="5" s="1"/>
  <c r="AG22" i="5"/>
  <c r="K23" i="5"/>
  <c r="K24" i="5" s="1"/>
  <c r="L24" i="5" s="1"/>
  <c r="L22" i="5"/>
  <c r="W23" i="5"/>
  <c r="W24" i="5" s="1"/>
  <c r="X24" i="5" s="1"/>
  <c r="X22" i="5"/>
  <c r="N23" i="5"/>
  <c r="N24" i="5" s="1"/>
  <c r="O24" i="5" s="1"/>
  <c r="O22" i="5"/>
  <c r="AA22" i="5"/>
  <c r="Z23" i="5"/>
  <c r="Z24" i="5" s="1"/>
  <c r="AA24" i="5" s="1"/>
  <c r="F21" i="5"/>
  <c r="L21" i="5"/>
  <c r="X21" i="5"/>
  <c r="AD21" i="5"/>
  <c r="I21" i="5"/>
  <c r="O21" i="5"/>
  <c r="U21" i="5"/>
  <c r="AA21" i="5"/>
  <c r="AG21" i="5"/>
  <c r="R21" i="5"/>
  <c r="E11" i="5"/>
  <c r="F11" i="5" s="1"/>
  <c r="F7" i="5"/>
  <c r="AC8" i="5"/>
  <c r="AD8" i="5" s="1"/>
  <c r="AD7" i="5"/>
  <c r="AF11" i="5"/>
  <c r="AG11" i="5" s="1"/>
  <c r="N8" i="5"/>
  <c r="E9" i="5"/>
  <c r="N11" i="5"/>
  <c r="O11" i="5" s="1"/>
  <c r="R7" i="5"/>
  <c r="Z11" i="5"/>
  <c r="AA11" i="5" s="1"/>
  <c r="AA7" i="5"/>
  <c r="Q8" i="5"/>
  <c r="Z8" i="5"/>
  <c r="L7" i="5"/>
  <c r="K8" i="5"/>
  <c r="T8" i="5"/>
  <c r="T11" i="5"/>
  <c r="U11" i="5" s="1"/>
  <c r="X7" i="5"/>
  <c r="H8" i="5"/>
  <c r="W8" i="5"/>
  <c r="AF8" i="5"/>
  <c r="H11" i="5"/>
  <c r="I11" i="5" s="1"/>
  <c r="E12" i="5"/>
  <c r="F12" i="5" s="1"/>
  <c r="E30" i="5" l="1"/>
  <c r="E45" i="5" s="1"/>
  <c r="C11" i="5"/>
  <c r="F3" i="4"/>
  <c r="D18" i="8" s="1"/>
  <c r="E10" i="4"/>
  <c r="E31" i="4" s="1"/>
  <c r="C22" i="5"/>
  <c r="C21" i="5"/>
  <c r="C24" i="5"/>
  <c r="C7" i="5"/>
  <c r="W25" i="5"/>
  <c r="X25" i="5" s="1"/>
  <c r="X23" i="5"/>
  <c r="W26" i="5"/>
  <c r="X26" i="5" s="1"/>
  <c r="H25" i="5"/>
  <c r="I25" i="5" s="1"/>
  <c r="I23" i="5"/>
  <c r="H26" i="5"/>
  <c r="I26" i="5" s="1"/>
  <c r="Q25" i="5"/>
  <c r="R25" i="5" s="1"/>
  <c r="R23" i="5"/>
  <c r="Q26" i="5"/>
  <c r="R26" i="5" s="1"/>
  <c r="N25" i="5"/>
  <c r="O25" i="5" s="1"/>
  <c r="N26" i="5"/>
  <c r="O26" i="5" s="1"/>
  <c r="O23" i="5"/>
  <c r="K25" i="5"/>
  <c r="L25" i="5" s="1"/>
  <c r="L23" i="5"/>
  <c r="K26" i="5"/>
  <c r="L26" i="5" s="1"/>
  <c r="T25" i="5"/>
  <c r="U25" i="5" s="1"/>
  <c r="U23" i="5"/>
  <c r="T26" i="5"/>
  <c r="U26" i="5" s="1"/>
  <c r="AC25" i="5"/>
  <c r="AD25" i="5" s="1"/>
  <c r="AD23" i="5"/>
  <c r="AC26" i="5"/>
  <c r="AD26" i="5" s="1"/>
  <c r="E25" i="5"/>
  <c r="F25" i="5" s="1"/>
  <c r="F23" i="5"/>
  <c r="E26" i="5"/>
  <c r="F26" i="5" s="1"/>
  <c r="Z25" i="5"/>
  <c r="AA25" i="5" s="1"/>
  <c r="AA23" i="5"/>
  <c r="Z26" i="5"/>
  <c r="AA26" i="5" s="1"/>
  <c r="AF25" i="5"/>
  <c r="AG25" i="5" s="1"/>
  <c r="AG23" i="5"/>
  <c r="AF26" i="5"/>
  <c r="AG26" i="5" s="1"/>
  <c r="AC12" i="5"/>
  <c r="AD12" i="5" s="1"/>
  <c r="AC9" i="5"/>
  <c r="AC10" i="5" s="1"/>
  <c r="T12" i="5"/>
  <c r="U12" i="5" s="1"/>
  <c r="T9" i="5"/>
  <c r="U8" i="5"/>
  <c r="E14" i="5"/>
  <c r="E13" i="5"/>
  <c r="F13" i="5" s="1"/>
  <c r="F9" i="5"/>
  <c r="E10" i="5"/>
  <c r="AF12" i="5"/>
  <c r="AG12" i="5" s="1"/>
  <c r="AF9" i="5"/>
  <c r="AG8" i="5"/>
  <c r="K12" i="5"/>
  <c r="L12" i="5" s="1"/>
  <c r="L8" i="5"/>
  <c r="K9" i="5"/>
  <c r="Z12" i="5"/>
  <c r="AA12" i="5" s="1"/>
  <c r="Z9" i="5"/>
  <c r="AA8" i="5"/>
  <c r="N12" i="5"/>
  <c r="O12" i="5" s="1"/>
  <c r="N9" i="5"/>
  <c r="O8" i="5"/>
  <c r="X8" i="5"/>
  <c r="W9" i="5"/>
  <c r="W12" i="5"/>
  <c r="X12" i="5" s="1"/>
  <c r="R8" i="5"/>
  <c r="Q12" i="5"/>
  <c r="R12" i="5" s="1"/>
  <c r="Q9" i="5"/>
  <c r="H12" i="5"/>
  <c r="I12" i="5" s="1"/>
  <c r="H9" i="5"/>
  <c r="I8" i="5"/>
  <c r="G30" i="5" l="1"/>
  <c r="G45" i="5" s="1"/>
  <c r="C25" i="5"/>
  <c r="G3" i="4"/>
  <c r="E18" i="8" s="1"/>
  <c r="F10" i="4"/>
  <c r="F31" i="4" s="1"/>
  <c r="C26" i="5"/>
  <c r="C23" i="5"/>
  <c r="C12" i="5"/>
  <c r="C8" i="5"/>
  <c r="AD9" i="5"/>
  <c r="AC14" i="5"/>
  <c r="AC13" i="5"/>
  <c r="AD13" i="5" s="1"/>
  <c r="AD10" i="5"/>
  <c r="T13" i="5"/>
  <c r="U13" i="5" s="1"/>
  <c r="T10" i="5"/>
  <c r="U9" i="5"/>
  <c r="T14" i="5"/>
  <c r="H13" i="5"/>
  <c r="I13" i="5" s="1"/>
  <c r="H10" i="5"/>
  <c r="I9" i="5"/>
  <c r="H14" i="5"/>
  <c r="W13" i="5"/>
  <c r="X13" i="5" s="1"/>
  <c r="W10" i="5"/>
  <c r="W14" i="5"/>
  <c r="X9" i="5"/>
  <c r="F14" i="5"/>
  <c r="Z13" i="5"/>
  <c r="AA13" i="5" s="1"/>
  <c r="Z10" i="5"/>
  <c r="AA9" i="5"/>
  <c r="Z14" i="5"/>
  <c r="F10" i="5"/>
  <c r="Q13" i="5"/>
  <c r="R13" i="5" s="1"/>
  <c r="Q14" i="5"/>
  <c r="R9" i="5"/>
  <c r="Q10" i="5"/>
  <c r="N13" i="5"/>
  <c r="O13" i="5" s="1"/>
  <c r="N10" i="5"/>
  <c r="O9" i="5"/>
  <c r="N14" i="5"/>
  <c r="K13" i="5"/>
  <c r="L13" i="5" s="1"/>
  <c r="L9" i="5"/>
  <c r="K14" i="5"/>
  <c r="K10" i="5"/>
  <c r="AF13" i="5"/>
  <c r="AG13" i="5" s="1"/>
  <c r="AF10" i="5"/>
  <c r="AG9" i="5"/>
  <c r="AF14" i="5"/>
  <c r="C27" i="5" l="1"/>
  <c r="B15" i="8" s="1"/>
  <c r="I30" i="5"/>
  <c r="I45" i="5" s="1"/>
  <c r="H3" i="4"/>
  <c r="F18" i="8" s="1"/>
  <c r="G10" i="4"/>
  <c r="G31" i="4" s="1"/>
  <c r="C9" i="5"/>
  <c r="C15" i="5" s="1"/>
  <c r="D41" i="5" s="1"/>
  <c r="F41" i="5" s="1"/>
  <c r="C13" i="5"/>
  <c r="AD14" i="5"/>
  <c r="L14" i="5"/>
  <c r="X10" i="5"/>
  <c r="I10" i="5"/>
  <c r="U10" i="5"/>
  <c r="AG14" i="5"/>
  <c r="L10" i="5"/>
  <c r="O14" i="5"/>
  <c r="R10" i="5"/>
  <c r="AA10" i="5"/>
  <c r="I14" i="5"/>
  <c r="U14" i="5"/>
  <c r="AG10" i="5"/>
  <c r="O10" i="5"/>
  <c r="R14" i="5"/>
  <c r="AA14" i="5"/>
  <c r="X14" i="5"/>
  <c r="K30" i="5" l="1"/>
  <c r="B11" i="8"/>
  <c r="B12" i="8"/>
  <c r="D56" i="5"/>
  <c r="I3" i="4"/>
  <c r="H10" i="4"/>
  <c r="H31" i="4" s="1"/>
  <c r="C10" i="5"/>
  <c r="C14" i="5"/>
  <c r="C16" i="5" l="1"/>
  <c r="B25" i="8"/>
  <c r="B26" i="8" s="1"/>
  <c r="B34" i="8"/>
  <c r="B35" i="8" s="1"/>
  <c r="B21" i="8"/>
  <c r="B23" i="8" s="1"/>
  <c r="K45" i="5"/>
  <c r="M30" i="5"/>
  <c r="M45" i="5" s="1"/>
  <c r="I10" i="4"/>
  <c r="I31" i="4" s="1"/>
  <c r="G18" i="8"/>
  <c r="B10" i="8"/>
  <c r="F56" i="5"/>
  <c r="B14" i="8" l="1"/>
  <c r="B13" i="8" s="1"/>
  <c r="D42" i="5"/>
  <c r="F42" i="5" s="1"/>
  <c r="C34" i="8"/>
  <c r="C35" i="8" s="1"/>
  <c r="C25" i="8"/>
  <c r="C26" i="8" s="1"/>
  <c r="B19" i="8"/>
  <c r="H41" i="5"/>
  <c r="C21" i="8"/>
  <c r="C23" i="8" s="1"/>
  <c r="H56" i="5"/>
  <c r="B30" i="8" l="1"/>
  <c r="B32" i="8" s="1"/>
  <c r="B28" i="8" s="1"/>
  <c r="C19" i="8"/>
  <c r="D34" i="8"/>
  <c r="D35" i="8" s="1"/>
  <c r="D25" i="8"/>
  <c r="D26" i="8" s="1"/>
  <c r="J41" i="5"/>
  <c r="D21" i="8"/>
  <c r="D23" i="8" s="1"/>
  <c r="C30" i="8"/>
  <c r="C32" i="8" s="1"/>
  <c r="C28" i="8" s="1"/>
  <c r="J56" i="5"/>
  <c r="L56" i="5" s="1"/>
  <c r="N56" i="5" s="1"/>
  <c r="E34" i="8" l="1"/>
  <c r="E35" i="8" s="1"/>
  <c r="E25" i="8"/>
  <c r="E26" i="8" s="1"/>
  <c r="D19" i="8"/>
  <c r="L41" i="5"/>
  <c r="E21" i="8"/>
  <c r="E23" i="8" s="1"/>
  <c r="H42" i="5"/>
  <c r="D30" i="8" s="1"/>
  <c r="D32" i="8" s="1"/>
  <c r="D28" i="8" s="1"/>
  <c r="E19" i="8" l="1"/>
  <c r="F34" i="8"/>
  <c r="F35" i="8" s="1"/>
  <c r="F25" i="8"/>
  <c r="F26" i="8" s="1"/>
  <c r="N41" i="5"/>
  <c r="G21" i="8" s="1"/>
  <c r="G23" i="8" s="1"/>
  <c r="F21" i="8"/>
  <c r="F23" i="8" s="1"/>
  <c r="J42" i="5"/>
  <c r="E30" i="8" s="1"/>
  <c r="E32" i="8" s="1"/>
  <c r="E28" i="8" s="1"/>
  <c r="G34" i="8" l="1"/>
  <c r="G35" i="8" s="1"/>
  <c r="G40" i="8" s="1"/>
  <c r="G25" i="8"/>
  <c r="G26" i="8" s="1"/>
  <c r="F40" i="8" s="1"/>
  <c r="F19" i="8"/>
  <c r="L42" i="5"/>
  <c r="G19" i="8" l="1"/>
  <c r="N42" i="5"/>
  <c r="G30" i="8" s="1"/>
  <c r="G32" i="8" s="1"/>
  <c r="G28" i="8" s="1"/>
  <c r="F30" i="8"/>
  <c r="F32" i="8" s="1"/>
  <c r="F28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Thévoz Alexandre</author>
  </authors>
  <commentList>
    <comment ref="B8" authorId="0" shapeId="0" xr:uid="{00000000-0006-0000-0100-000001000000}">
      <text>
        <r>
          <rPr>
            <sz val="9"/>
            <color indexed="81"/>
            <rFont val="Tahoma"/>
            <family val="2"/>
          </rPr>
          <t>Ne prend pas en compte les mouvements du bilan afin de simplifier le modèle.</t>
        </r>
      </text>
    </comment>
    <comment ref="B32" authorId="0" shapeId="0" xr:uid="{00000000-0006-0000-0100-000002000000}">
      <text>
        <r>
          <rPr>
            <sz val="9"/>
            <color indexed="81"/>
            <rFont val="Tahoma"/>
            <family val="2"/>
          </rPr>
          <t>Veuillez différencier les investissements du patrimoine administratif et du patrimoine financier.</t>
        </r>
      </text>
    </comment>
    <comment ref="A37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Financement des investissements. La ligne Excel 39 doit être égale à zéro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Thévoz Alexandre</author>
  </authors>
  <commentList>
    <comment ref="D6" authorId="0" shapeId="0" xr:uid="{00000000-0006-0000-0200-000001000000}">
      <text>
        <r>
          <rPr>
            <sz val="9"/>
            <color indexed="81"/>
            <rFont val="Tahoma"/>
            <family val="2"/>
          </rPr>
          <t>Selon les comptes 2015, sans les débiteurs et créanciers envers les communes.</t>
        </r>
      </text>
    </comment>
    <comment ref="E6" authorId="0" shapeId="0" xr:uid="{00000000-0006-0000-0200-000002000000}">
      <text>
        <r>
          <rPr>
            <sz val="9"/>
            <color indexed="81"/>
            <rFont val="Tahoma"/>
            <family val="2"/>
          </rPr>
          <t>Quote-part en % selon dernière clé de répartition utilisée.</t>
        </r>
      </text>
    </comment>
    <comment ref="B25" authorId="0" shapeId="0" xr:uid="{00000000-0006-0000-0200-000003000000}">
      <text>
        <r>
          <rPr>
            <sz val="9"/>
            <color indexed="81"/>
            <rFont val="Tahoma"/>
            <family val="2"/>
          </rPr>
          <t>Les remboursements de charges par les communes membres ne sont pas concidérés comme des revenus.</t>
        </r>
      </text>
    </comment>
    <comment ref="B42" authorId="0" shapeId="0" xr:uid="{00000000-0006-0000-0200-000004000000}">
      <text>
        <r>
          <rPr>
            <sz val="9"/>
            <color indexed="81"/>
            <rFont val="Tahoma"/>
            <family val="2"/>
          </rPr>
          <t>Ne prend pas en compte les autres mouvements du bilan. Par mesure de simplification, nous avons considéré que les investissements consentis dans les associations font partie du patrimoine administratif.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Thévoz Alexandre</author>
  </authors>
  <commentList>
    <comment ref="B4" authorId="0" shapeId="0" xr:uid="{00000000-0006-0000-0400-000001000000}">
      <text>
        <r>
          <rPr>
            <sz val="9"/>
            <color indexed="81"/>
            <rFont val="Tahoma"/>
            <family val="2"/>
          </rPr>
          <t>Veuillez introduire le nom de votre commune</t>
        </r>
      </text>
    </comment>
    <comment ref="G39" authorId="0" shapeId="0" xr:uid="{00000000-0006-0000-0400-000002000000}">
      <text>
        <r>
          <rPr>
            <sz val="9"/>
            <color indexed="81"/>
            <rFont val="Tahoma"/>
            <family val="2"/>
          </rPr>
          <t>Veuillez entrer la quotité d'endettement retenue pour un endettement brut ou net selon votre choix. Veuillez également cocher la quotité retenue.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Thévoz Alexandre</author>
  </authors>
  <commentList>
    <comment ref="B4" authorId="0" shapeId="0" xr:uid="{00000000-0006-0000-0500-000001000000}">
      <text>
        <r>
          <rPr>
            <sz val="9"/>
            <color indexed="81"/>
            <rFont val="Tahoma"/>
            <family val="2"/>
          </rPr>
          <t>Veuillez introduire le nom de votre commune</t>
        </r>
      </text>
    </comment>
    <comment ref="G13" authorId="0" shapeId="0" xr:uid="{00000000-0006-0000-0500-000002000000}">
      <text>
        <r>
          <rPr>
            <sz val="9"/>
            <color indexed="81"/>
            <rFont val="Tahoma"/>
            <family val="2"/>
          </rPr>
          <t>Veuillez entrer la quotité d'endettement retenue pour un endettement brut ou net selon votre choix ainsi que le montant équivalent en CHF. Veuillez également cocher la quotité retenue.</t>
        </r>
      </text>
    </comment>
  </commentList>
</comments>
</file>

<file path=xl/sharedStrings.xml><?xml version="1.0" encoding="utf-8"?>
<sst xmlns="http://schemas.openxmlformats.org/spreadsheetml/2006/main" count="858" uniqueCount="417">
  <si>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</si>
  <si>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</si>
  <si>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</si>
  <si>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</si>
  <si>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</si>
  <si>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</si>
  <si>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</si>
  <si>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</si>
  <si>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</si>
  <si>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</si>
  <si>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</si>
  <si>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</si>
  <si>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</t>
  </si>
  <si>
    <t>Villeneuve</t>
  </si>
  <si>
    <t>Yvorne</t>
  </si>
  <si>
    <t>Broye-Vully</t>
  </si>
  <si>
    <t>Avenches</t>
  </si>
  <si>
    <t>Bussy-sur-Moudon</t>
  </si>
  <si>
    <t>Champtauroz</t>
  </si>
  <si>
    <t>Chavannes-sur-Moudon</t>
  </si>
  <si>
    <t>Chevroux</t>
  </si>
  <si>
    <t>Corcelles-le-Jorat</t>
  </si>
  <si>
    <t>Corcelles-près-Payerne</t>
  </si>
  <si>
    <t>Cudrefin</t>
  </si>
  <si>
    <t>Curtilles</t>
  </si>
  <si>
    <t>Dompierre</t>
  </si>
  <si>
    <t>Faoug</t>
  </si>
  <si>
    <t>Grandcour</t>
  </si>
  <si>
    <t>Henniez</t>
  </si>
  <si>
    <t>Hermenches</t>
  </si>
  <si>
    <t>Lovatens</t>
  </si>
  <si>
    <t>Lucens</t>
  </si>
  <si>
    <t>Missy</t>
  </si>
  <si>
    <t>Moudon</t>
  </si>
  <si>
    <t>Payerne</t>
  </si>
  <si>
    <t>Prévonloup</t>
  </si>
  <si>
    <t>Ropraz</t>
  </si>
  <si>
    <t>Rossenges</t>
  </si>
  <si>
    <t>Syens</t>
  </si>
  <si>
    <t>Trey</t>
  </si>
  <si>
    <t>Valbroye</t>
  </si>
  <si>
    <t>Villars-le-Comte</t>
  </si>
  <si>
    <t>Villarzel</t>
  </si>
  <si>
    <t>Vucherens</t>
  </si>
  <si>
    <t>Vulliens</t>
  </si>
  <si>
    <t>Vully-les-Lacs</t>
  </si>
  <si>
    <t>Gros-de-Vaud</t>
  </si>
  <si>
    <t>Assens</t>
  </si>
  <si>
    <t>Bercher</t>
  </si>
  <si>
    <t>Bettens</t>
  </si>
  <si>
    <t>Bottens</t>
  </si>
  <si>
    <t>Boulens</t>
  </si>
  <si>
    <t>Bournens</t>
  </si>
  <si>
    <t>Boussens</t>
  </si>
  <si>
    <t>Bretigny-sur-Morrens</t>
  </si>
  <si>
    <t>Cugy</t>
  </si>
  <si>
    <t>Daillens</t>
  </si>
  <si>
    <t>Echallens</t>
  </si>
  <si>
    <t>Essertines-sur-Yverdon</t>
  </si>
  <si>
    <t>Etagnières</t>
  </si>
  <si>
    <t>Fey</t>
  </si>
  <si>
    <t>Froideville</t>
  </si>
  <si>
    <t>Goumoëns</t>
  </si>
  <si>
    <t>Jorat-Menthue</t>
  </si>
  <si>
    <t>Lussery-Villars</t>
  </si>
  <si>
    <t>Mex</t>
  </si>
  <si>
    <t>Montanaire</t>
  </si>
  <si>
    <t>Montilliez</t>
  </si>
  <si>
    <t>Morrens</t>
  </si>
  <si>
    <t>Ogens</t>
  </si>
  <si>
    <t>Oppens</t>
  </si>
  <si>
    <t>Oulens-sous-Echallens</t>
  </si>
  <si>
    <t>Pailly</t>
  </si>
  <si>
    <t>Penthalaz</t>
  </si>
  <si>
    <t>Penthaz</t>
  </si>
  <si>
    <t>Penthéréaz</t>
  </si>
  <si>
    <t>Poliez-Pittet</t>
  </si>
  <si>
    <t>Rueyres</t>
  </si>
  <si>
    <t>Saint-Barthélemy</t>
  </si>
  <si>
    <t>Sullens</t>
  </si>
  <si>
    <t>Villars-le-Terroir</t>
  </si>
  <si>
    <t>Vuarrens</t>
  </si>
  <si>
    <t>Vufflens-la-Ville</t>
  </si>
  <si>
    <t>Jura-Nord vaudois</t>
  </si>
  <si>
    <t>L'Abbaye</t>
  </si>
  <si>
    <t>L'Abergement</t>
  </si>
  <si>
    <t>Agiez</t>
  </si>
  <si>
    <t>Arnex-sur-Orbe</t>
  </si>
  <si>
    <t>Ballaigues</t>
  </si>
  <si>
    <t>Baulmes</t>
  </si>
  <si>
    <t>Bavois</t>
  </si>
  <si>
    <t>Belmont-sur-Yverdon</t>
  </si>
  <si>
    <t>Bioley-Magnoux</t>
  </si>
  <si>
    <t>Bofflens</t>
  </si>
  <si>
    <t>Bonvillars</t>
  </si>
  <si>
    <t>Bretonnières</t>
  </si>
  <si>
    <t>Bullet</t>
  </si>
  <si>
    <t>Chamblon</t>
  </si>
  <si>
    <t>Champagne</t>
  </si>
  <si>
    <t>Champvent</t>
  </si>
  <si>
    <t>Chavannes-le-Chêne</t>
  </si>
  <si>
    <t>Chavornay</t>
  </si>
  <si>
    <t>Chêne-Pâquier</t>
  </si>
  <si>
    <t>Le Chenit</t>
  </si>
  <si>
    <t>Cheseaux-Noréaz</t>
  </si>
  <si>
    <t>Les Clées</t>
  </si>
  <si>
    <t>Concise</t>
  </si>
  <si>
    <t>Corcelles-près-Concise</t>
  </si>
  <si>
    <t>Cronay</t>
  </si>
  <si>
    <t>Croy</t>
  </si>
  <si>
    <t>Cuarny</t>
  </si>
  <si>
    <t>Démoret</t>
  </si>
  <si>
    <t>Donneloye</t>
  </si>
  <si>
    <t>Ependes</t>
  </si>
  <si>
    <t>Fiez</t>
  </si>
  <si>
    <t>Fontaines-sur-Grandson</t>
  </si>
  <si>
    <t>Giez</t>
  </si>
  <si>
    <t>Grandevent</t>
  </si>
  <si>
    <t>Grandson</t>
  </si>
  <si>
    <t>Juriens</t>
  </si>
  <si>
    <t>Le Lieu</t>
  </si>
  <si>
    <t>Lignerolle</t>
  </si>
  <si>
    <t>Mathod</t>
  </si>
  <si>
    <t>Mauborget</t>
  </si>
  <si>
    <t>Molondin</t>
  </si>
  <si>
    <t>Montagny-près-Yverdon</t>
  </si>
  <si>
    <t>Montcherand</t>
  </si>
  <si>
    <t>Mutrux</t>
  </si>
  <si>
    <t>Novalles</t>
  </si>
  <si>
    <t>Onnens</t>
  </si>
  <si>
    <t>Orbe</t>
  </si>
  <si>
    <t>Orges</t>
  </si>
  <si>
    <t>Orzens</t>
  </si>
  <si>
    <t>Pomy</t>
  </si>
  <si>
    <t>Praz</t>
  </si>
  <si>
    <t>Premier</t>
  </si>
  <si>
    <t>Provence</t>
  </si>
  <si>
    <t>Rances</t>
  </si>
  <si>
    <t>Romainmôtier-Envy</t>
  </si>
  <si>
    <t>Rovray</t>
  </si>
  <si>
    <t>Sainte-Croix</t>
  </si>
  <si>
    <t>Sergey</t>
  </si>
  <si>
    <t>Suchy</t>
  </si>
  <si>
    <t>Suscévaz</t>
  </si>
  <si>
    <t>Tévenon</t>
  </si>
  <si>
    <t>Treycovagnes</t>
  </si>
  <si>
    <t>Ursins</t>
  </si>
  <si>
    <t>Valeyres-sous-Montagny</t>
  </si>
  <si>
    <t>Valeyres-sous-Rances</t>
  </si>
  <si>
    <t>Valeyres-sous-Ursins</t>
  </si>
  <si>
    <t>Vallorbe</t>
  </si>
  <si>
    <t>Vaulion</t>
  </si>
  <si>
    <t>Villars-Epeney</t>
  </si>
  <si>
    <t>Vugelles-La Mothe</t>
  </si>
  <si>
    <t>Vuiteboeuf</t>
  </si>
  <si>
    <t>Yverdon-les-Bains</t>
  </si>
  <si>
    <t>Yvonand</t>
  </si>
  <si>
    <t>Lausanne</t>
  </si>
  <si>
    <t>Cheseaux-sur-Lausanne</t>
  </si>
  <si>
    <t>Epalinges</t>
  </si>
  <si>
    <t>Jouxtens-Mézery</t>
  </si>
  <si>
    <t>Le Mont-sur-Lausanne</t>
  </si>
  <si>
    <t>Romanel-sur-Lausanne</t>
  </si>
  <si>
    <t>Lavaux-Oron</t>
  </si>
  <si>
    <t>Belmont-sur-Lausanne</t>
  </si>
  <si>
    <t>Bourg-en-Lavaux</t>
  </si>
  <si>
    <t>Chexbres</t>
  </si>
  <si>
    <t>Essertes</t>
  </si>
  <si>
    <t>Forel (Lavaux)</t>
  </si>
  <si>
    <t>Lutry</t>
  </si>
  <si>
    <t>Maracon</t>
  </si>
  <si>
    <t>Montpreveyres</t>
  </si>
  <si>
    <t>Oron</t>
  </si>
  <si>
    <t>Paudex</t>
  </si>
  <si>
    <t>Puidoux</t>
  </si>
  <si>
    <t>Pully</t>
  </si>
  <si>
    <t>Rivaz</t>
  </si>
  <si>
    <t>St-Saphorin (Lavaux)</t>
  </si>
  <si>
    <t>Savigny</t>
  </si>
  <si>
    <t>Servion</t>
  </si>
  <si>
    <t>Morges</t>
  </si>
  <si>
    <t>Aclens</t>
  </si>
  <si>
    <t>Allaman</t>
  </si>
  <si>
    <t>Aubonne</t>
  </si>
  <si>
    <t>Ballens</t>
  </si>
  <si>
    <t>Berolle</t>
  </si>
  <si>
    <t>Bière</t>
  </si>
  <si>
    <t>Bougy-Villars</t>
  </si>
  <si>
    <t>Bremblens</t>
  </si>
  <si>
    <t>Buchillon</t>
  </si>
  <si>
    <t>La Chaux (Cossonay)</t>
  </si>
  <si>
    <t>Chavannes-le-Veyron</t>
  </si>
  <si>
    <t>Chevilly</t>
  </si>
  <si>
    <t>Chigny</t>
  </si>
  <si>
    <t>Clarmont</t>
  </si>
  <si>
    <t>Cossonay</t>
  </si>
  <si>
    <t>Cuarnens</t>
  </si>
  <si>
    <t>Denens</t>
  </si>
  <si>
    <t>Denges</t>
  </si>
  <si>
    <t>Dizy</t>
  </si>
  <si>
    <t>Echandens</t>
  </si>
  <si>
    <t>Echichens</t>
  </si>
  <si>
    <t>Eclépens</t>
  </si>
  <si>
    <t>Etoy</t>
  </si>
  <si>
    <t>Féchy</t>
  </si>
  <si>
    <t>Ferreyres</t>
  </si>
  <si>
    <t>Gimel</t>
  </si>
  <si>
    <t>Gollion</t>
  </si>
  <si>
    <t>Grancy</t>
  </si>
  <si>
    <t>L'Isle</t>
  </si>
  <si>
    <t>Lavigny</t>
  </si>
  <si>
    <t>Lonay</t>
  </si>
  <si>
    <t>Lully</t>
  </si>
  <si>
    <t>Lussy-sur-Morges</t>
  </si>
  <si>
    <t>Mauraz</t>
  </si>
  <si>
    <t>Moiry</t>
  </si>
  <si>
    <t>Mollens</t>
  </si>
  <si>
    <t>Mont-la-Ville</t>
  </si>
  <si>
    <t>Montricher</t>
  </si>
  <si>
    <t>Orny</t>
  </si>
  <si>
    <t>Pompaples</t>
  </si>
  <si>
    <t>Préverenges</t>
  </si>
  <si>
    <t>Romanel-sur-Morges</t>
  </si>
  <si>
    <t>Saint-Livres</t>
  </si>
  <si>
    <t>Saint-Oyens</t>
  </si>
  <si>
    <t>Saint-Prex</t>
  </si>
  <si>
    <t>Sarraz</t>
  </si>
  <si>
    <t>Saubraz</t>
  </si>
  <si>
    <t>Senarclens</t>
  </si>
  <si>
    <t>Tolochenaz</t>
  </si>
  <si>
    <t>Vaux-sur-Morges</t>
  </si>
  <si>
    <t>Villars-sous-Yens</t>
  </si>
  <si>
    <t>Vufflens-le-Château</t>
  </si>
  <si>
    <t>Vullierens</t>
  </si>
  <si>
    <t>Yens</t>
  </si>
  <si>
    <t>Nyon</t>
  </si>
  <si>
    <t>Arnex-sur-Nyon</t>
  </si>
  <si>
    <t>Arzier</t>
  </si>
  <si>
    <t>Bassins</t>
  </si>
  <si>
    <t>Begnins</t>
  </si>
  <si>
    <t>Bogis-Bossey</t>
  </si>
  <si>
    <t>Borex</t>
  </si>
  <si>
    <t>Bursinel</t>
  </si>
  <si>
    <t>Bursins</t>
  </si>
  <si>
    <t>Burtigny</t>
  </si>
  <si>
    <t>Chavannes-de-Bogis</t>
  </si>
  <si>
    <t>Chavannes-des-Bois</t>
  </si>
  <si>
    <t>Chéserex</t>
  </si>
  <si>
    <t>Coinsins</t>
  </si>
  <si>
    <t>Commugny</t>
  </si>
  <si>
    <t>Coppet</t>
  </si>
  <si>
    <t>Crans-près-Céligny</t>
  </si>
  <si>
    <t>Crassier</t>
  </si>
  <si>
    <t>Duillier</t>
  </si>
  <si>
    <t>Dully</t>
  </si>
  <si>
    <t>Essertines-sur-Rolle</t>
  </si>
  <si>
    <t>Eysins</t>
  </si>
  <si>
    <t>Founex</t>
  </si>
  <si>
    <t>Genolier</t>
  </si>
  <si>
    <t>Gilly</t>
  </si>
  <si>
    <t>Gingins</t>
  </si>
  <si>
    <t>Givrins</t>
  </si>
  <si>
    <t>Gland</t>
  </si>
  <si>
    <t>Grens</t>
  </si>
  <si>
    <t>Longirod</t>
  </si>
  <si>
    <t>Luins</t>
  </si>
  <si>
    <t>Marchissy</t>
  </si>
  <si>
    <t>Mies</t>
  </si>
  <si>
    <t>Mont-sur-Rolle</t>
  </si>
  <si>
    <t>Perroy</t>
  </si>
  <si>
    <t>Prangins</t>
  </si>
  <si>
    <t>La Rippe</t>
  </si>
  <si>
    <t>Rolle</t>
  </si>
  <si>
    <t>Saint-Cergue</t>
  </si>
  <si>
    <t>Saint-George</t>
  </si>
  <si>
    <t>Signy-Avenex</t>
  </si>
  <si>
    <t>Tannay</t>
  </si>
  <si>
    <t>Tartegnin</t>
  </si>
  <si>
    <t>Trélex</t>
  </si>
  <si>
    <t>Le Vaud</t>
  </si>
  <si>
    <t>Vich</t>
  </si>
  <si>
    <t>Vinzel</t>
  </si>
  <si>
    <t>Ouest lausannois</t>
  </si>
  <si>
    <t>Chavannes-près-Renens</t>
  </si>
  <si>
    <t>Crissier</t>
  </si>
  <si>
    <t>Ecublens</t>
  </si>
  <si>
    <t>Prilly</t>
  </si>
  <si>
    <t>Renens</t>
  </si>
  <si>
    <t>Saint-Sulpice</t>
  </si>
  <si>
    <t>Villars-Sainte-Croix</t>
  </si>
  <si>
    <t>Riviera-Pays-d'Enhaut</t>
  </si>
  <si>
    <t>Blonay</t>
  </si>
  <si>
    <t>Chardonne</t>
  </si>
  <si>
    <t>Château-d'Oex</t>
  </si>
  <si>
    <t>Corseaux</t>
  </si>
  <si>
    <t>Corsier-sur-Vevey</t>
  </si>
  <si>
    <t>Jongny</t>
  </si>
  <si>
    <t>Montreux</t>
  </si>
  <si>
    <t>Rossinière</t>
  </si>
  <si>
    <t>Rougemont</t>
  </si>
  <si>
    <t>La Tour-de-Peilz</t>
  </si>
  <si>
    <t>Vevey</t>
  </si>
  <si>
    <t>Veytaux</t>
  </si>
  <si>
    <t>N° OFS</t>
  </si>
  <si>
    <t>Commune</t>
  </si>
  <si>
    <t>District</t>
  </si>
  <si>
    <t>Engagements courants</t>
  </si>
  <si>
    <t>Dettes à court terme</t>
  </si>
  <si>
    <t>Emprunt à moyen et long terme</t>
  </si>
  <si>
    <t>Passifs transitoires</t>
  </si>
  <si>
    <t>Engagements propres établis. et fonds</t>
  </si>
  <si>
    <t>#NOM</t>
  </si>
  <si>
    <t>Résumé compte</t>
  </si>
  <si>
    <t>Cautionnement 1</t>
  </si>
  <si>
    <t>Cautionnement 2</t>
  </si>
  <si>
    <t>Cautionnement 3</t>
  </si>
  <si>
    <t>Cautionnement 4</t>
  </si>
  <si>
    <t>Cautionnement 5</t>
  </si>
  <si>
    <t>Cautionnement 6</t>
  </si>
  <si>
    <t>Cautionnement 7</t>
  </si>
  <si>
    <t>Cautionnement 8</t>
  </si>
  <si>
    <t>Cautionnement 9</t>
  </si>
  <si>
    <t>Cautionnement 10</t>
  </si>
  <si>
    <t>Bussigny</t>
  </si>
  <si>
    <t>Placements du patrimoine financier ./.</t>
  </si>
  <si>
    <t>Disponibilités ./.</t>
  </si>
  <si>
    <t>Débiteurs et comptes courants ./.</t>
  </si>
  <si>
    <t>Impôts</t>
  </si>
  <si>
    <t>Actifs transitoires ./.</t>
  </si>
  <si>
    <t>Quotité brute</t>
  </si>
  <si>
    <t>Quotité nette</t>
  </si>
  <si>
    <t>Cautionnements et garanties</t>
  </si>
  <si>
    <t>Quote-part %</t>
  </si>
  <si>
    <t>Quote-part CHF</t>
  </si>
  <si>
    <t>Association ou autre entité</t>
  </si>
  <si>
    <t>Dette brute</t>
  </si>
  <si>
    <t>Dette nette</t>
  </si>
  <si>
    <t>Revenus courants</t>
  </si>
  <si>
    <t>61 +62 +66</t>
  </si>
  <si>
    <t xml:space="preserve"> BILAN - Résumé des comptes</t>
  </si>
  <si>
    <t>FONCTIONNEMENT - Résumé des comptes</t>
  </si>
  <si>
    <t>Revenus du patrimoine</t>
  </si>
  <si>
    <t>Pattentes, concessions</t>
  </si>
  <si>
    <t>Taxes, émoluments, produits</t>
  </si>
  <si>
    <t>Parts aux recettes cantonales</t>
  </si>
  <si>
    <t>Participation, remb. coll. pub.</t>
  </si>
  <si>
    <t>Autres participations, sub.</t>
  </si>
  <si>
    <t>Autorité et personnel</t>
  </si>
  <si>
    <t>Biens, services, marchandises</t>
  </si>
  <si>
    <t>Intérêts passifs</t>
  </si>
  <si>
    <t>Remboursements, participations</t>
  </si>
  <si>
    <t>Aides et subventions</t>
  </si>
  <si>
    <t>Marge d'autofinancement</t>
  </si>
  <si>
    <t>Investissements nets</t>
  </si>
  <si>
    <t>Données communale</t>
  </si>
  <si>
    <t>Données des associations de communes consolidées</t>
  </si>
  <si>
    <t>INVESTISSEMENTS COMMUNAUX PROPRES</t>
  </si>
  <si>
    <t>BILAN - Résumé des comptes</t>
  </si>
  <si>
    <t>FONCTIONNEMENT -Résumé des comptes</t>
  </si>
  <si>
    <t>VARIATION DES DETTES + -</t>
  </si>
  <si>
    <t>Dette nette projetée</t>
  </si>
  <si>
    <t>Dette brute projetée</t>
  </si>
  <si>
    <t>Données des cautionnements pour les entités non consolidées</t>
  </si>
  <si>
    <t>Cautionnements</t>
  </si>
  <si>
    <t>Quotité de dette brute</t>
  </si>
  <si>
    <t>Quotité de dette nette</t>
  </si>
  <si>
    <t>VARIATION DES REVENUS + -</t>
  </si>
  <si>
    <t>Revenus courants projetés</t>
  </si>
  <si>
    <t>910 + 911 + 912 + 913</t>
  </si>
  <si>
    <t>Dettes et engagements</t>
  </si>
  <si>
    <t>920 + 921 + 922 + 923</t>
  </si>
  <si>
    <t>Dette/Emprunt</t>
  </si>
  <si>
    <t>Trésorerie</t>
  </si>
  <si>
    <t xml:space="preserve">A financer par </t>
  </si>
  <si>
    <t>La Syndique/Le Syndic</t>
  </si>
  <si>
    <t>Signatures</t>
  </si>
  <si>
    <t>Prénoms/noms</t>
  </si>
  <si>
    <t>Sans ass. autofin.</t>
  </si>
  <si>
    <t xml:space="preserve">La Secrétaire/Le Secrétaire Municipal(e) </t>
  </si>
  <si>
    <t>Commentaires</t>
  </si>
  <si>
    <t>Endettement sans associations autofinancées max. en CHF</t>
  </si>
  <si>
    <t>Caution en CHF</t>
  </si>
  <si>
    <t>Montant pris en compte</t>
  </si>
  <si>
    <t>Treytorrens (Payerne)</t>
  </si>
  <si>
    <t>Saint-Légier-La Chiésaz</t>
  </si>
  <si>
    <t>Revenus fiscaux et autres</t>
  </si>
  <si>
    <t>Probabilité de survenance</t>
  </si>
  <si>
    <t>Amort. partrimoine financier</t>
  </si>
  <si>
    <t>Emoluments</t>
  </si>
  <si>
    <t>Revenus immeubles du patrimoine admin.</t>
  </si>
  <si>
    <t>Revenus prêts du patrimoine admin.</t>
  </si>
  <si>
    <t>Patentes, concessions</t>
  </si>
  <si>
    <t>Dépenses d'investissement du patrimoine administratif</t>
  </si>
  <si>
    <t>Dépenses d'investissement du patrimoine financier</t>
  </si>
  <si>
    <t>Remboursements d'emprunts par des liquidités</t>
  </si>
  <si>
    <t>Participation, remb. coll. pub. Canton</t>
  </si>
  <si>
    <t>Dette associations</t>
  </si>
  <si>
    <t>Dette communale</t>
  </si>
  <si>
    <t>Revenus communaux</t>
  </si>
  <si>
    <t>Revenus associations</t>
  </si>
  <si>
    <t>Total</t>
  </si>
  <si>
    <t>P l a f o n d   d ’ e n d e t t e m e n t</t>
  </si>
  <si>
    <t>Au nom de la Municipalité</t>
  </si>
  <si>
    <t>Choix fixé par le Conseil communal/général pour la législtature</t>
  </si>
  <si>
    <t>Recettes d'investissement du patrimoine administratif</t>
  </si>
  <si>
    <t>Recettes d'investissement du patrimoine financier</t>
  </si>
  <si>
    <t>Actifs circulants et patrimoine financier</t>
  </si>
  <si>
    <t>Montants des variations par rapport à l'année précédente</t>
  </si>
  <si>
    <t>Certifié conforme au préavis adopté par le Conseil communal/général dans sa séance du</t>
  </si>
  <si>
    <t>Dettes au 31.12.2020</t>
  </si>
  <si>
    <t>Revenus courants au 31.12.2020</t>
  </si>
  <si>
    <t>Législature 2021 - 2026</t>
  </si>
  <si>
    <t>Situation au 31.12.2020</t>
  </si>
  <si>
    <t>Projections 2021 à 2026</t>
  </si>
  <si>
    <t>Quotité de dette maximale en % pour la période 2021 - 2026</t>
  </si>
  <si>
    <t>Jorat-Mézières</t>
  </si>
  <si>
    <t>Hautemorges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</si>
</sst>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[$-F800]dddd\,\ mmmm\ dd\,\ yyyy"/>
    <numFmt numFmtId="167" formatCode="[$-100C]d\ mmm\ yy;@"/>
  </numFmts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rgb="FF9C0006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i/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>
      <alignment vertical="top"/>
    </xf>
  </cellStyleXfs>
  <cellXfs count="22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4" fillId="2" borderId="0" xfId="0" applyFont="1" applyFill="1"/>
    <xf numFmtId="165" fontId="0" fillId="2" borderId="0" xfId="1" applyNumberFormat="1" applyFont="1" applyFill="1"/>
    <xf numFmtId="0" fontId="6" fillId="2" borderId="0" xfId="0" applyFont="1" applyFill="1"/>
    <xf numFmtId="165" fontId="0" fillId="2" borderId="2" xfId="1" applyNumberFormat="1" applyFont="1" applyFill="1" applyBorder="1"/>
    <xf numFmtId="9" fontId="0" fillId="2" borderId="0" xfId="2" applyFont="1" applyFill="1"/>
    <xf numFmtId="165" fontId="0" fillId="2" borderId="0" xfId="1" applyNumberFormat="1" applyFont="1" applyFill="1" applyBorder="1"/>
    <xf numFmtId="165" fontId="0" fillId="2" borderId="0" xfId="0" applyNumberFormat="1" applyFill="1"/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9" fontId="0" fillId="2" borderId="0" xfId="2" applyFont="1" applyFill="1" applyBorder="1"/>
    <xf numFmtId="165" fontId="0" fillId="2" borderId="8" xfId="1" applyNumberFormat="1" applyFont="1" applyFill="1" applyBorder="1"/>
    <xf numFmtId="165" fontId="0" fillId="2" borderId="3" xfId="1" applyNumberFormat="1" applyFont="1" applyFill="1" applyBorder="1"/>
    <xf numFmtId="0" fontId="1" fillId="2" borderId="0" xfId="0" applyFont="1" applyFill="1" applyBorder="1"/>
    <xf numFmtId="0" fontId="0" fillId="2" borderId="0" xfId="0" applyFont="1" applyFill="1"/>
    <xf numFmtId="0" fontId="1" fillId="2" borderId="0" xfId="0" applyFont="1" applyFill="1" applyBorder="1" applyAlignment="1">
      <alignment horizontal="left" vertical="top"/>
    </xf>
    <xf numFmtId="1" fontId="1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 vertical="top"/>
    </xf>
    <xf numFmtId="0" fontId="0" fillId="2" borderId="0" xfId="0" applyFill="1" applyBorder="1"/>
    <xf numFmtId="0" fontId="0" fillId="2" borderId="9" xfId="0" applyFill="1" applyBorder="1"/>
    <xf numFmtId="0" fontId="0" fillId="2" borderId="10" xfId="0" applyFill="1" applyBorder="1"/>
    <xf numFmtId="0" fontId="9" fillId="2" borderId="0" xfId="0" applyFont="1" applyFill="1"/>
    <xf numFmtId="165" fontId="5" fillId="2" borderId="0" xfId="1" applyNumberFormat="1" applyFont="1" applyFill="1" applyBorder="1"/>
    <xf numFmtId="0" fontId="7" fillId="3" borderId="9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/>
    <xf numFmtId="0" fontId="7" fillId="3" borderId="8" xfId="0" applyFont="1" applyFill="1" applyBorder="1" applyAlignment="1"/>
    <xf numFmtId="165" fontId="0" fillId="2" borderId="0" xfId="0" applyNumberFormat="1" applyFont="1" applyFill="1" applyBorder="1"/>
    <xf numFmtId="0" fontId="0" fillId="2" borderId="7" xfId="0" applyFill="1" applyBorder="1"/>
    <xf numFmtId="165" fontId="5" fillId="2" borderId="0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wrapText="1"/>
    </xf>
    <xf numFmtId="165" fontId="0" fillId="2" borderId="5" xfId="0" applyNumberFormat="1" applyFont="1" applyFill="1" applyBorder="1"/>
    <xf numFmtId="0" fontId="0" fillId="4" borderId="0" xfId="0" applyFill="1" applyAlignment="1">
      <alignment horizontal="left"/>
    </xf>
    <xf numFmtId="165" fontId="0" fillId="4" borderId="0" xfId="1" applyNumberFormat="1" applyFont="1" applyFill="1" applyBorder="1"/>
    <xf numFmtId="165" fontId="0" fillId="4" borderId="1" xfId="1" applyNumberFormat="1" applyFont="1" applyFill="1" applyBorder="1"/>
    <xf numFmtId="165" fontId="0" fillId="4" borderId="6" xfId="1" applyNumberFormat="1" applyFont="1" applyFill="1" applyBorder="1"/>
    <xf numFmtId="165" fontId="0" fillId="4" borderId="9" xfId="1" applyNumberFormat="1" applyFont="1" applyFill="1" applyBorder="1"/>
    <xf numFmtId="165" fontId="0" fillId="4" borderId="10" xfId="1" applyNumberFormat="1" applyFont="1" applyFill="1" applyBorder="1"/>
    <xf numFmtId="165" fontId="0" fillId="4" borderId="0" xfId="1" applyNumberFormat="1" applyFont="1" applyFill="1" applyBorder="1" applyProtection="1"/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65" fontId="5" fillId="2" borderId="10" xfId="1" applyNumberFormat="1" applyFont="1" applyFill="1" applyBorder="1"/>
    <xf numFmtId="0" fontId="7" fillId="3" borderId="11" xfId="0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 wrapText="1"/>
    </xf>
    <xf numFmtId="165" fontId="0" fillId="2" borderId="17" xfId="0" applyNumberFormat="1" applyFont="1" applyFill="1" applyBorder="1"/>
    <xf numFmtId="165" fontId="5" fillId="2" borderId="13" xfId="1" applyNumberFormat="1" applyFont="1" applyFill="1" applyBorder="1"/>
    <xf numFmtId="165" fontId="5" fillId="2" borderId="5" xfId="1" applyNumberFormat="1" applyFont="1" applyFill="1" applyBorder="1"/>
    <xf numFmtId="0" fontId="10" fillId="2" borderId="0" xfId="0" applyFont="1" applyFill="1" applyBorder="1"/>
    <xf numFmtId="0" fontId="10" fillId="2" borderId="1" xfId="0" applyFont="1" applyFill="1" applyBorder="1"/>
    <xf numFmtId="0" fontId="0" fillId="2" borderId="2" xfId="0" applyFill="1" applyBorder="1"/>
    <xf numFmtId="0" fontId="0" fillId="2" borderId="6" xfId="0" applyFill="1" applyBorder="1"/>
    <xf numFmtId="0" fontId="0" fillId="2" borderId="13" xfId="0" applyFill="1" applyBorder="1"/>
    <xf numFmtId="165" fontId="0" fillId="2" borderId="4" xfId="0" applyNumberFormat="1" applyFont="1" applyFill="1" applyBorder="1"/>
    <xf numFmtId="165" fontId="0" fillId="2" borderId="13" xfId="0" applyNumberFormat="1" applyFont="1" applyFill="1" applyBorder="1"/>
    <xf numFmtId="0" fontId="10" fillId="2" borderId="2" xfId="0" applyFont="1" applyFill="1" applyBorder="1"/>
    <xf numFmtId="0" fontId="10" fillId="2" borderId="3" xfId="0" applyFont="1" applyFill="1" applyBorder="1"/>
    <xf numFmtId="0" fontId="0" fillId="2" borderId="0" xfId="0" applyFill="1" applyBorder="1" applyAlignment="1">
      <alignment horizontal="center"/>
    </xf>
    <xf numFmtId="165" fontId="0" fillId="2" borderId="9" xfId="1" applyNumberFormat="1" applyFont="1" applyFill="1" applyBorder="1"/>
    <xf numFmtId="165" fontId="0" fillId="2" borderId="5" xfId="1" applyNumberFormat="1" applyFont="1" applyFill="1" applyBorder="1"/>
    <xf numFmtId="165" fontId="0" fillId="2" borderId="16" xfId="1" applyNumberFormat="1" applyFont="1" applyFill="1" applyBorder="1"/>
    <xf numFmtId="165" fontId="0" fillId="2" borderId="17" xfId="1" applyNumberFormat="1" applyFont="1" applyFill="1" applyBorder="1"/>
    <xf numFmtId="165" fontId="0" fillId="4" borderId="5" xfId="1" applyNumberFormat="1" applyFont="1" applyFill="1" applyBorder="1"/>
    <xf numFmtId="165" fontId="0" fillId="4" borderId="16" xfId="1" applyNumberFormat="1" applyFont="1" applyFill="1" applyBorder="1"/>
    <xf numFmtId="165" fontId="0" fillId="4" borderId="17" xfId="1" applyNumberFormat="1" applyFont="1" applyFill="1" applyBorder="1"/>
    <xf numFmtId="165" fontId="0" fillId="2" borderId="6" xfId="1" applyNumberFormat="1" applyFont="1" applyFill="1" applyBorder="1"/>
    <xf numFmtId="165" fontId="0" fillId="2" borderId="4" xfId="1" applyNumberFormat="1" applyFont="1" applyFill="1" applyBorder="1"/>
    <xf numFmtId="0" fontId="0" fillId="2" borderId="0" xfId="0" applyFill="1" applyAlignment="1">
      <alignment horizontal="center"/>
    </xf>
    <xf numFmtId="9" fontId="6" fillId="2" borderId="5" xfId="2" applyFont="1" applyFill="1" applyBorder="1"/>
    <xf numFmtId="0" fontId="0" fillId="2" borderId="5" xfId="0" applyFill="1" applyBorder="1"/>
    <xf numFmtId="165" fontId="0" fillId="2" borderId="13" xfId="1" applyNumberFormat="1" applyFont="1" applyFill="1" applyBorder="1"/>
    <xf numFmtId="9" fontId="7" fillId="3" borderId="15" xfId="2" applyFont="1" applyFill="1" applyBorder="1" applyAlignment="1">
      <alignment horizontal="center" vertical="center" wrapText="1"/>
    </xf>
    <xf numFmtId="0" fontId="0" fillId="3" borderId="15" xfId="0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8" fillId="2" borderId="0" xfId="0" applyFont="1" applyFill="1" applyAlignment="1"/>
    <xf numFmtId="0" fontId="0" fillId="2" borderId="0" xfId="0" applyFill="1" applyAlignment="1"/>
    <xf numFmtId="9" fontId="0" fillId="2" borderId="0" xfId="2" applyFont="1" applyFill="1" applyAlignment="1"/>
    <xf numFmtId="164" fontId="14" fillId="2" borderId="0" xfId="1" applyFont="1" applyFill="1" applyBorder="1"/>
    <xf numFmtId="0" fontId="14" fillId="2" borderId="0" xfId="3" applyFont="1" applyFill="1" applyBorder="1" applyAlignment="1">
      <alignment horizontal="left" vertical="top"/>
    </xf>
    <xf numFmtId="0" fontId="14" fillId="2" borderId="0" xfId="3" applyFont="1" applyFill="1" applyBorder="1" applyAlignment="1">
      <alignment horizontal="left" vertical="top" wrapText="1"/>
    </xf>
    <xf numFmtId="0" fontId="14" fillId="2" borderId="19" xfId="3" applyFont="1" applyFill="1" applyBorder="1" applyAlignment="1">
      <alignment horizontal="left" vertical="top" wrapText="1"/>
    </xf>
    <xf numFmtId="0" fontId="14" fillId="2" borderId="19" xfId="3" applyFont="1" applyFill="1" applyBorder="1" applyAlignment="1">
      <alignment horizontal="left" vertical="top"/>
    </xf>
    <xf numFmtId="164" fontId="14" fillId="2" borderId="19" xfId="1" applyFont="1" applyFill="1" applyBorder="1"/>
    <xf numFmtId="0" fontId="15" fillId="2" borderId="0" xfId="3" applyFont="1" applyFill="1" applyBorder="1" applyAlignment="1">
      <alignment horizontal="left" vertical="top"/>
    </xf>
    <xf numFmtId="166" fontId="1" fillId="2" borderId="0" xfId="3" applyNumberFormat="1" applyFont="1" applyFill="1" applyBorder="1" applyAlignment="1">
      <alignment horizontal="left" vertical="top" wrapText="1"/>
    </xf>
    <xf numFmtId="164" fontId="1" fillId="2" borderId="0" xfId="1" applyFont="1" applyFill="1" applyBorder="1"/>
    <xf numFmtId="0" fontId="5" fillId="2" borderId="0" xfId="0" applyFont="1" applyFill="1"/>
    <xf numFmtId="167" fontId="1" fillId="2" borderId="0" xfId="3" applyNumberFormat="1" applyFont="1" applyFill="1" applyBorder="1" applyAlignment="1">
      <alignment horizontal="left" vertical="top" wrapText="1"/>
    </xf>
    <xf numFmtId="0" fontId="1" fillId="2" borderId="0" xfId="3" applyFont="1" applyFill="1" applyBorder="1" applyAlignment="1">
      <alignment horizontal="left" vertical="top"/>
    </xf>
    <xf numFmtId="0" fontId="1" fillId="2" borderId="0" xfId="3" applyFont="1" applyFill="1" applyBorder="1" applyAlignment="1">
      <alignment horizontal="left" vertical="top" wrapText="1"/>
    </xf>
    <xf numFmtId="0" fontId="1" fillId="2" borderId="19" xfId="3" applyFont="1" applyFill="1" applyBorder="1" applyAlignment="1">
      <alignment horizontal="left" vertical="top" wrapText="1"/>
    </xf>
    <xf numFmtId="0" fontId="1" fillId="2" borderId="19" xfId="3" applyFont="1" applyFill="1" applyBorder="1" applyAlignment="1">
      <alignment horizontal="left" vertical="top"/>
    </xf>
    <xf numFmtId="164" fontId="1" fillId="2" borderId="19" xfId="1" applyFont="1" applyFill="1" applyBorder="1"/>
    <xf numFmtId="0" fontId="7" fillId="3" borderId="1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5" fontId="5" fillId="2" borderId="3" xfId="1" applyNumberFormat="1" applyFont="1" applyFill="1" applyBorder="1" applyAlignment="1">
      <alignment vertical="center"/>
    </xf>
    <xf numFmtId="165" fontId="5" fillId="4" borderId="9" xfId="1" applyNumberFormat="1" applyFont="1" applyFill="1" applyBorder="1" applyAlignment="1">
      <alignment vertical="center"/>
    </xf>
    <xf numFmtId="165" fontId="5" fillId="2" borderId="10" xfId="1" applyNumberFormat="1" applyFont="1" applyFill="1" applyBorder="1" applyAlignment="1">
      <alignment vertical="center"/>
    </xf>
    <xf numFmtId="165" fontId="5" fillId="2" borderId="1" xfId="1" applyNumberFormat="1" applyFont="1" applyFill="1" applyBorder="1" applyAlignment="1">
      <alignment vertical="center"/>
    </xf>
    <xf numFmtId="165" fontId="5" fillId="4" borderId="16" xfId="1" applyNumberFormat="1" applyFont="1" applyFill="1" applyBorder="1" applyAlignment="1">
      <alignment vertical="center"/>
    </xf>
    <xf numFmtId="0" fontId="2" fillId="4" borderId="15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9" fontId="0" fillId="2" borderId="0" xfId="2" applyFont="1" applyFill="1" applyBorder="1" applyAlignment="1">
      <alignment horizontal="center"/>
    </xf>
    <xf numFmtId="9" fontId="0" fillId="2" borderId="1" xfId="2" applyFont="1" applyFill="1" applyBorder="1" applyAlignment="1">
      <alignment horizontal="center"/>
    </xf>
    <xf numFmtId="9" fontId="0" fillId="4" borderId="7" xfId="2" applyFont="1" applyFill="1" applyBorder="1" applyAlignment="1">
      <alignment horizontal="center"/>
    </xf>
    <xf numFmtId="165" fontId="5" fillId="2" borderId="2" xfId="1" applyNumberFormat="1" applyFont="1" applyFill="1" applyBorder="1" applyAlignment="1">
      <alignment vertical="center"/>
    </xf>
    <xf numFmtId="165" fontId="5" fillId="2" borderId="18" xfId="1" applyNumberFormat="1" applyFont="1" applyFill="1" applyBorder="1" applyAlignment="1">
      <alignment vertical="center"/>
    </xf>
    <xf numFmtId="165" fontId="0" fillId="2" borderId="0" xfId="1" applyNumberFormat="1" applyFont="1" applyFill="1" applyBorder="1" applyAlignment="1">
      <alignment horizontal="left"/>
    </xf>
    <xf numFmtId="165" fontId="0" fillId="2" borderId="2" xfId="1" applyNumberFormat="1" applyFont="1" applyFill="1" applyBorder="1" applyAlignment="1">
      <alignment horizontal="left"/>
    </xf>
    <xf numFmtId="0" fontId="7" fillId="3" borderId="1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65" fontId="6" fillId="4" borderId="6" xfId="1" applyNumberFormat="1" applyFont="1" applyFill="1" applyBorder="1" applyAlignment="1">
      <alignment horizontal="center" vertical="center"/>
    </xf>
    <xf numFmtId="165" fontId="6" fillId="4" borderId="8" xfId="1" applyNumberFormat="1" applyFont="1" applyFill="1" applyBorder="1" applyAlignment="1">
      <alignment horizontal="center" vertical="center"/>
    </xf>
    <xf numFmtId="165" fontId="0" fillId="2" borderId="10" xfId="1" applyNumberFormat="1" applyFont="1" applyFill="1" applyBorder="1" applyAlignment="1">
      <alignment horizontal="center" vertical="center"/>
    </xf>
    <xf numFmtId="165" fontId="0" fillId="2" borderId="3" xfId="1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vertical="center"/>
    </xf>
    <xf numFmtId="165" fontId="0" fillId="4" borderId="4" xfId="1" applyNumberFormat="1" applyFont="1" applyFill="1" applyBorder="1"/>
    <xf numFmtId="165" fontId="0" fillId="2" borderId="1" xfId="1" applyNumberFormat="1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left"/>
    </xf>
    <xf numFmtId="165" fontId="0" fillId="4" borderId="13" xfId="1" applyNumberFormat="1" applyFont="1" applyFill="1" applyBorder="1"/>
    <xf numFmtId="9" fontId="0" fillId="2" borderId="0" xfId="0" applyNumberFormat="1" applyFont="1" applyFill="1"/>
    <xf numFmtId="0" fontId="10" fillId="2" borderId="0" xfId="0" applyFont="1" applyFill="1"/>
    <xf numFmtId="0" fontId="6" fillId="2" borderId="6" xfId="0" applyFont="1" applyFill="1" applyBorder="1"/>
    <xf numFmtId="0" fontId="10" fillId="2" borderId="9" xfId="0" applyFont="1" applyFill="1" applyBorder="1"/>
    <xf numFmtId="165" fontId="10" fillId="2" borderId="5" xfId="1" applyNumberFormat="1" applyFont="1" applyFill="1" applyBorder="1"/>
    <xf numFmtId="9" fontId="7" fillId="3" borderId="4" xfId="2" applyFont="1" applyFill="1" applyBorder="1" applyAlignment="1">
      <alignment horizontal="left" vertical="center" wrapText="1"/>
    </xf>
    <xf numFmtId="0" fontId="10" fillId="2" borderId="10" xfId="0" applyFont="1" applyFill="1" applyBorder="1"/>
    <xf numFmtId="165" fontId="10" fillId="2" borderId="13" xfId="1" applyNumberFormat="1" applyFont="1" applyFill="1" applyBorder="1"/>
    <xf numFmtId="9" fontId="6" fillId="2" borderId="9" xfId="2" applyFont="1" applyFill="1" applyBorder="1"/>
    <xf numFmtId="9" fontId="6" fillId="2" borderId="0" xfId="2" applyFont="1" applyFill="1"/>
    <xf numFmtId="9" fontId="6" fillId="2" borderId="4" xfId="2" applyFont="1" applyFill="1" applyBorder="1"/>
    <xf numFmtId="0" fontId="0" fillId="2" borderId="19" xfId="0" applyFill="1" applyBorder="1"/>
    <xf numFmtId="167" fontId="1" fillId="2" borderId="0" xfId="3" applyNumberFormat="1" applyFont="1" applyFill="1" applyBorder="1" applyAlignment="1">
      <alignment vertical="top" wrapText="1"/>
    </xf>
    <xf numFmtId="167" fontId="1" fillId="2" borderId="0" xfId="3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horizontal="right"/>
    </xf>
    <xf numFmtId="165" fontId="12" fillId="5" borderId="5" xfId="1" applyNumberFormat="1" applyFont="1" applyFill="1" applyBorder="1"/>
    <xf numFmtId="165" fontId="0" fillId="4" borderId="10" xfId="1" applyNumberFormat="1" applyFont="1" applyFill="1" applyBorder="1" applyAlignment="1">
      <alignment horizontal="center" vertical="center"/>
    </xf>
    <xf numFmtId="165" fontId="0" fillId="4" borderId="3" xfId="1" applyNumberFormat="1" applyFont="1" applyFill="1" applyBorder="1" applyAlignment="1">
      <alignment horizontal="center" vertical="center"/>
    </xf>
    <xf numFmtId="9" fontId="5" fillId="4" borderId="0" xfId="2" applyFont="1" applyFill="1" applyBorder="1" applyAlignment="1">
      <alignment vertical="center"/>
    </xf>
    <xf numFmtId="9" fontId="5" fillId="4" borderId="19" xfId="2" applyFont="1" applyFill="1" applyBorder="1" applyAlignment="1">
      <alignment vertical="center"/>
    </xf>
    <xf numFmtId="164" fontId="1" fillId="2" borderId="0" xfId="1" applyFont="1" applyFill="1" applyBorder="1" applyAlignment="1">
      <alignment horizontal="right"/>
    </xf>
    <xf numFmtId="165" fontId="0" fillId="6" borderId="9" xfId="1" applyNumberFormat="1" applyFont="1" applyFill="1" applyBorder="1"/>
    <xf numFmtId="165" fontId="0" fillId="6" borderId="16" xfId="1" applyNumberFormat="1" applyFont="1" applyFill="1" applyBorder="1"/>
    <xf numFmtId="165" fontId="0" fillId="2" borderId="18" xfId="1" applyNumberFormat="1" applyFont="1" applyFill="1" applyBorder="1"/>
    <xf numFmtId="165" fontId="0" fillId="2" borderId="2" xfId="0" applyNumberFormat="1" applyFill="1" applyBorder="1"/>
    <xf numFmtId="165" fontId="0" fillId="2" borderId="3" xfId="0" applyNumberFormat="1" applyFill="1" applyBorder="1"/>
    <xf numFmtId="9" fontId="0" fillId="2" borderId="8" xfId="0" applyNumberFormat="1" applyFill="1" applyBorder="1" applyAlignment="1">
      <alignment horizontal="center"/>
    </xf>
    <xf numFmtId="9" fontId="0" fillId="2" borderId="2" xfId="0" applyNumberFormat="1" applyFill="1" applyBorder="1" applyAlignment="1">
      <alignment horizontal="center"/>
    </xf>
    <xf numFmtId="9" fontId="0" fillId="2" borderId="7" xfId="0" applyNumberForma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165" fontId="0" fillId="6" borderId="6" xfId="1" applyNumberFormat="1" applyFont="1" applyFill="1" applyBorder="1"/>
    <xf numFmtId="165" fontId="0" fillId="2" borderId="20" xfId="0" applyNumberFormat="1" applyFill="1" applyBorder="1"/>
    <xf numFmtId="0" fontId="5" fillId="2" borderId="0" xfId="0" applyFont="1" applyFill="1" applyBorder="1"/>
    <xf numFmtId="0" fontId="0" fillId="2" borderId="0" xfId="0" applyFont="1" applyFill="1" applyBorder="1"/>
    <xf numFmtId="0" fontId="0" fillId="2" borderId="0" xfId="0" applyFill="1" applyBorder="1" applyAlignment="1">
      <alignment horizontal="left"/>
    </xf>
    <xf numFmtId="0" fontId="0" fillId="2" borderId="0" xfId="0" applyFont="1" applyFill="1" applyBorder="1" applyAlignment="1">
      <alignment horizontal="right"/>
    </xf>
    <xf numFmtId="165" fontId="0" fillId="2" borderId="7" xfId="1" applyNumberFormat="1" applyFont="1" applyFill="1" applyBorder="1" applyAlignment="1">
      <alignment horizontal="left"/>
    </xf>
    <xf numFmtId="165" fontId="0" fillId="2" borderId="8" xfId="1" applyNumberFormat="1" applyFont="1" applyFill="1" applyBorder="1" applyAlignment="1">
      <alignment horizontal="left"/>
    </xf>
    <xf numFmtId="165" fontId="0" fillId="2" borderId="0" xfId="1" applyNumberFormat="1" applyFont="1" applyFill="1" applyBorder="1" applyAlignment="1">
      <alignment horizontal="left"/>
    </xf>
    <xf numFmtId="165" fontId="0" fillId="2" borderId="2" xfId="1" applyNumberFormat="1" applyFont="1" applyFill="1" applyBorder="1" applyAlignment="1">
      <alignment horizontal="left"/>
    </xf>
    <xf numFmtId="165" fontId="10" fillId="2" borderId="0" xfId="1" applyNumberFormat="1" applyFont="1" applyFill="1" applyBorder="1" applyAlignment="1">
      <alignment horizontal="left"/>
    </xf>
    <xf numFmtId="165" fontId="10" fillId="2" borderId="2" xfId="1" applyNumberFormat="1" applyFont="1" applyFill="1" applyBorder="1" applyAlignment="1">
      <alignment horizontal="left"/>
    </xf>
    <xf numFmtId="0" fontId="7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4" borderId="9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6" xfId="0" quotePrefix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14" fillId="2" borderId="9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0" fillId="2" borderId="0" xfId="0" applyFill="1" applyAlignment="1">
      <alignment horizontal="center"/>
    </xf>
  </cellXfs>
  <cellStyles count="4">
    <cellStyle name="Milliers" xfId="1" builtinId="3"/>
    <cellStyle name="Normal" xfId="0" builtinId="0"/>
    <cellStyle name="Normal_Rendement impôts-2004-SJIC" xfId="3" xr:uid="{00000000-0005-0000-0000-000002000000}"/>
    <cellStyle name="Pourcentage" xfId="2" builtinId="5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143431</xdr:colOff>
      <xdr:row>0</xdr:row>
      <xdr:rowOff>98789</xdr:rowOff>
    </xdr:from>
    <xdr:to>
      <xdr:col>9</xdr:col>
      <xdr:colOff>599330</xdr:colOff>
      <xdr:row>11</xdr:row>
      <xdr:rowOff>171449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3431" y="98789"/>
          <a:ext cx="7647274" cy="480658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800" b="0">
              <a:solidFill>
                <a:schemeClr val="tx2">
                  <a:lumMod val="60000"/>
                  <a:lumOff val="40000"/>
                </a:schemeClr>
              </a:solidFill>
            </a:rPr>
            <a:t>I n s t r u c t i o n s</a:t>
          </a:r>
        </a:p>
        <a:p>
          <a:endParaRPr lang="fr-CH" sz="1100"/>
        </a:p>
        <a:p>
          <a:r>
            <a:rPr lang="fr-CH" sz="1100"/>
            <a:t>Ce tableur</a:t>
          </a:r>
          <a:r>
            <a:rPr lang="fr-CH" sz="1100" baseline="0"/>
            <a:t> est un support d'aide à la determination du plafond d'endettement.</a:t>
          </a:r>
        </a:p>
        <a:p>
          <a:endParaRPr lang="fr-CH" sz="1100" b="1" baseline="0"/>
        </a:p>
        <a:p>
          <a:r>
            <a:rPr lang="fr-CH" sz="1100" b="1" baseline="0"/>
            <a:t>Afin d'effectuer vos calculs, veuillez prendre note des points suivants :</a:t>
          </a:r>
        </a:p>
        <a:p>
          <a:endParaRPr lang="fr-CH" sz="1100" baseline="0"/>
        </a:p>
        <a:p>
          <a:r>
            <a:rPr lang="fr-CH" sz="1100" b="1" baseline="0">
              <a:solidFill>
                <a:srgbClr val="00B0F0"/>
              </a:solidFill>
            </a:rPr>
            <a:t>A) </a:t>
          </a:r>
          <a:r>
            <a:rPr lang="fr-CH" sz="1100" baseline="0"/>
            <a:t>seules les cellules de couleur vert olive dans les feuilles de calculs peuvent être complétées. Le tableau permet </a:t>
          </a:r>
          <a:r>
            <a:rPr lang="fr-CH" sz="1100" u="sng" baseline="0"/>
            <a:t>le calcul de la quotité de dette brute et nette simultanément</a:t>
          </a:r>
          <a:r>
            <a:rPr lang="fr-CH" sz="1100" baseline="0"/>
            <a:t>. Tous les chiffres doivent être inscrits avec une </a:t>
          </a:r>
          <a:r>
            <a:rPr lang="fr-CH" sz="1100" u="sng" baseline="0"/>
            <a:t>valeur positive (valeur absolue)</a:t>
          </a:r>
          <a:r>
            <a:rPr lang="fr-CH" sz="1100" u="none" baseline="0"/>
            <a:t> excepté dans la feuille de calcul "</a:t>
          </a:r>
          <a:r>
            <a:rPr lang="fr-CH" sz="1100" b="1" u="none" baseline="0">
              <a:solidFill>
                <a:schemeClr val="tx2">
                  <a:lumMod val="60000"/>
                  <a:lumOff val="40000"/>
                </a:schemeClr>
              </a:solidFill>
            </a:rPr>
            <a:t>3) Associations</a:t>
          </a:r>
          <a:r>
            <a:rPr lang="fr-CH" sz="1100" b="0" u="none" baseline="0">
              <a:solidFill>
                <a:sysClr val="windowText" lastClr="000000"/>
              </a:solidFill>
            </a:rPr>
            <a:t>", cellules en rouge pâle</a:t>
          </a:r>
          <a:r>
            <a:rPr lang="fr-CH" sz="1100" baseline="0"/>
            <a:t>. Tous les calculs se font automatiquement ;</a:t>
          </a:r>
        </a:p>
        <a:p>
          <a:endParaRPr lang="fr-CH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1100" b="1" baseline="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B) </a:t>
          </a:r>
          <a:r>
            <a:rPr lang="fr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d'une manière générale, </a:t>
          </a:r>
          <a:r>
            <a:rPr lang="fr-CH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associations de communes et les ententes intercommunales avec une comptabilité tenue séparément de la comptabilité communale</a:t>
          </a:r>
          <a:r>
            <a:rPr lang="fr-CH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doivent </a:t>
          </a:r>
          <a:r>
            <a:rPr lang="fr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être consolidées dans la feuille de calcul "</a:t>
          </a:r>
          <a:r>
            <a:rPr lang="fr-CH" sz="1100" b="1" baseline="0">
              <a:solidFill>
                <a:schemeClr val="tx2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3) Associations</a:t>
          </a:r>
          <a:r>
            <a:rPr lang="fr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". Les sociétés régies par le droit des sociétés, assimilable à une association de communes sont à considérer comme des associations de communes ;</a:t>
          </a:r>
          <a:endParaRPr lang="fr-CH" sz="1100" baseline="0"/>
        </a:p>
        <a:p>
          <a:endParaRPr lang="fr-CH" sz="1100" baseline="0"/>
        </a:p>
        <a:p>
          <a:r>
            <a:rPr lang="fr-CH" sz="1100" b="1" baseline="0">
              <a:solidFill>
                <a:srgbClr val="00B0F0"/>
              </a:solidFill>
            </a:rPr>
            <a:t>C) </a:t>
          </a:r>
          <a:r>
            <a:rPr lang="fr-CH" sz="1100" baseline="0"/>
            <a:t>dans la feuille de calcul "</a:t>
          </a:r>
          <a:r>
            <a:rPr lang="fr-CH" sz="1100" b="1" baseline="0">
              <a:solidFill>
                <a:schemeClr val="tx2">
                  <a:lumMod val="60000"/>
                  <a:lumOff val="40000"/>
                </a:schemeClr>
              </a:solidFill>
            </a:rPr>
            <a:t>4) Cautionnements</a:t>
          </a:r>
          <a:r>
            <a:rPr lang="fr-CH" sz="1100" baseline="0"/>
            <a:t>", il s'agit d'introduire les </a:t>
          </a:r>
          <a:r>
            <a:rPr lang="fr-CH" sz="1100" u="sng" baseline="0"/>
            <a:t>montants de tous les cautionnements</a:t>
          </a:r>
          <a:r>
            <a:rPr lang="fr-CH" sz="1100" u="none" baseline="0"/>
            <a:t> </a:t>
          </a:r>
          <a:r>
            <a:rPr lang="fr-CH" sz="1100" baseline="0"/>
            <a:t>de la commune </a:t>
          </a:r>
          <a:r>
            <a:rPr lang="fr-CH" sz="1100" b="1" baseline="0"/>
            <a:t>sauf</a:t>
          </a:r>
          <a:r>
            <a:rPr lang="fr-CH" sz="1100" baseline="0"/>
            <a:t> ceux compris sous </a:t>
          </a:r>
          <a:r>
            <a:rPr lang="fr-CH" sz="1100" b="1" baseline="0">
              <a:solidFill>
                <a:schemeClr val="tx2">
                  <a:lumMod val="60000"/>
                  <a:lumOff val="40000"/>
                </a:schemeClr>
              </a:solidFill>
            </a:rPr>
            <a:t>lettre B</a:t>
          </a:r>
          <a:r>
            <a:rPr lang="fr-CH" sz="1100" b="0" baseline="0">
              <a:solidFill>
                <a:sysClr val="windowText" lastClr="000000"/>
              </a:solidFill>
            </a:rPr>
            <a:t> ci-dessus et </a:t>
          </a:r>
          <a:r>
            <a:rPr lang="fr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d'évaluer la probabilité de survenance de la caution en fonction des dettes effectives ainsi que des risques ;</a:t>
          </a:r>
        </a:p>
        <a:p>
          <a:endParaRPr lang="fr-CH" sz="1100" baseline="0"/>
        </a:p>
        <a:p>
          <a:r>
            <a:rPr lang="fr-CH" sz="1100" b="1" baseline="0">
              <a:solidFill>
                <a:schemeClr val="tx2">
                  <a:lumMod val="60000"/>
                  <a:lumOff val="40000"/>
                </a:schemeClr>
              </a:solidFill>
            </a:rPr>
            <a:t>D) </a:t>
          </a:r>
          <a:r>
            <a:rPr lang="fr-CH" sz="1100" b="0" baseline="0">
              <a:solidFill>
                <a:schemeClr val="dk1"/>
              </a:solidFill>
            </a:rPr>
            <a:t>l</a:t>
          </a:r>
          <a:r>
            <a:rPr lang="fr-CH" sz="1100" baseline="0"/>
            <a:t>es associations ou les sociétés régies par le droit des sociétés qui sont autofinancées par des taxes affectées ne doivent pas être prises en compte dans ce formulaire de calcul ;</a:t>
          </a:r>
        </a:p>
        <a:p>
          <a:endParaRPr lang="fr-CH" sz="1100" baseline="0"/>
        </a:p>
        <a:p>
          <a:r>
            <a:rPr lang="fr-CH" sz="1100" b="1" baseline="0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E) </a:t>
          </a:r>
          <a:r>
            <a:rPr lang="fr-CH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s</a:t>
          </a:r>
          <a:r>
            <a:rPr lang="fr-CH" sz="1100" baseline="0"/>
            <a:t>i vous ne voulez pas utiliser ce formulaire pour vos calculs, nous vous renvoyons directement à la feuille Excel "</a:t>
          </a:r>
          <a:r>
            <a:rPr lang="fr-CH" sz="1100" b="1" baseline="0">
              <a:solidFill>
                <a:schemeClr val="tx2">
                  <a:lumMod val="60000"/>
                  <a:lumOff val="40000"/>
                </a:schemeClr>
              </a:solidFill>
            </a:rPr>
            <a:t>6) Formulaire simple</a:t>
          </a:r>
          <a:r>
            <a:rPr lang="fr-CH" sz="1100" baseline="0"/>
            <a:t>".</a:t>
          </a:r>
        </a:p>
        <a:p>
          <a:endParaRPr lang="fr-CH" sz="1100" baseline="0"/>
        </a:p>
        <a:p>
          <a:r>
            <a:rPr lang="fr-CH" sz="1100" baseline="0"/>
            <a:t>La direction des finances communales est à votre disposition pour toute question : </a:t>
          </a:r>
          <a:r>
            <a:rPr lang="fr-CH" sz="1100" b="1" baseline="0">
              <a:solidFill>
                <a:schemeClr val="tx2">
                  <a:lumMod val="60000"/>
                  <a:lumOff val="40000"/>
                </a:schemeClr>
              </a:solidFill>
              <a:latin typeface="+mn-lt"/>
              <a:ea typeface="+mn-ea"/>
              <a:cs typeface="+mn-cs"/>
            </a:rPr>
            <a:t>finances-communales@vd.ch</a:t>
          </a:r>
          <a:r>
            <a:rPr lang="fr-CH" sz="1100" baseline="0"/>
            <a:t>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39</xdr:row>
          <xdr:rowOff>95250</xdr:rowOff>
        </xdr:from>
        <xdr:to>
          <xdr:col>3</xdr:col>
          <xdr:colOff>809625</xdr:colOff>
          <xdr:row>42</xdr:row>
          <xdr:rowOff>19050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1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Scolaire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40</xdr:row>
          <xdr:rowOff>152400</xdr:rowOff>
        </xdr:from>
        <xdr:to>
          <xdr:col>3</xdr:col>
          <xdr:colOff>809625</xdr:colOff>
          <xdr:row>43</xdr:row>
          <xdr:rowOff>95250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1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Epuration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39</xdr:row>
          <xdr:rowOff>95250</xdr:rowOff>
        </xdr:from>
        <xdr:to>
          <xdr:col>4</xdr:col>
          <xdr:colOff>781050</xdr:colOff>
          <xdr:row>42</xdr:row>
          <xdr:rowOff>19050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1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Scolaire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40</xdr:row>
          <xdr:rowOff>152400</xdr:rowOff>
        </xdr:from>
        <xdr:to>
          <xdr:col>4</xdr:col>
          <xdr:colOff>781050</xdr:colOff>
          <xdr:row>43</xdr:row>
          <xdr:rowOff>95250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1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Epuration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39</xdr:row>
          <xdr:rowOff>95250</xdr:rowOff>
        </xdr:from>
        <xdr:to>
          <xdr:col>5</xdr:col>
          <xdr:colOff>762000</xdr:colOff>
          <xdr:row>42</xdr:row>
          <xdr:rowOff>19050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1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Scolaire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40</xdr:row>
          <xdr:rowOff>152400</xdr:rowOff>
        </xdr:from>
        <xdr:to>
          <xdr:col>5</xdr:col>
          <xdr:colOff>762000</xdr:colOff>
          <xdr:row>43</xdr:row>
          <xdr:rowOff>95250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1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Epuration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39</xdr:row>
          <xdr:rowOff>95250</xdr:rowOff>
        </xdr:from>
        <xdr:to>
          <xdr:col>6</xdr:col>
          <xdr:colOff>809625</xdr:colOff>
          <xdr:row>42</xdr:row>
          <xdr:rowOff>19050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1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Scolaire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40</xdr:row>
          <xdr:rowOff>152400</xdr:rowOff>
        </xdr:from>
        <xdr:to>
          <xdr:col>6</xdr:col>
          <xdr:colOff>809625</xdr:colOff>
          <xdr:row>43</xdr:row>
          <xdr:rowOff>95250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1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Epuration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39</xdr:row>
          <xdr:rowOff>95250</xdr:rowOff>
        </xdr:from>
        <xdr:to>
          <xdr:col>7</xdr:col>
          <xdr:colOff>781050</xdr:colOff>
          <xdr:row>42</xdr:row>
          <xdr:rowOff>19050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1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Scolaire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40</xdr:row>
          <xdr:rowOff>152400</xdr:rowOff>
        </xdr:from>
        <xdr:to>
          <xdr:col>7</xdr:col>
          <xdr:colOff>781050</xdr:colOff>
          <xdr:row>43</xdr:row>
          <xdr:rowOff>95250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1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Epuration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39</xdr:row>
          <xdr:rowOff>95250</xdr:rowOff>
        </xdr:from>
        <xdr:to>
          <xdr:col>8</xdr:col>
          <xdr:colOff>771525</xdr:colOff>
          <xdr:row>42</xdr:row>
          <xdr:rowOff>19050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1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Scolaire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40</xdr:row>
          <xdr:rowOff>161925</xdr:rowOff>
        </xdr:from>
        <xdr:to>
          <xdr:col>8</xdr:col>
          <xdr:colOff>771525</xdr:colOff>
          <xdr:row>43</xdr:row>
          <xdr:rowOff>95250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1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Epuration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220980</xdr:colOff>
      <xdr:row>6</xdr:row>
      <xdr:rowOff>152400</xdr:rowOff>
    </xdr:from>
    <xdr:to>
      <xdr:col>9</xdr:col>
      <xdr:colOff>236220</xdr:colOff>
      <xdr:row>9</xdr:row>
      <xdr:rowOff>53340</xdr:rowOff>
    </xdr:to>
    <xdr:sp macro="[0]!Imprimer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8145780" y="1363980"/>
          <a:ext cx="1417320" cy="67818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CH" sz="2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Imprimer</a:t>
          </a:r>
          <a:endParaRPr lang="fr-CH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819150</xdr:colOff>
          <xdr:row>36</xdr:row>
          <xdr:rowOff>133350</xdr:rowOff>
        </xdr:from>
        <xdr:to>
          <xdr:col>6</xdr:col>
          <xdr:colOff>133350</xdr:colOff>
          <xdr:row>38</xdr:row>
          <xdr:rowOff>133350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4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809625</xdr:colOff>
          <xdr:row>36</xdr:row>
          <xdr:rowOff>133350</xdr:rowOff>
        </xdr:from>
        <xdr:to>
          <xdr:col>7</xdr:col>
          <xdr:colOff>114300</xdr:colOff>
          <xdr:row>38</xdr:row>
          <xdr:rowOff>133350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4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819150</xdr:colOff>
          <xdr:row>10</xdr:row>
          <xdr:rowOff>133350</xdr:rowOff>
        </xdr:from>
        <xdr:to>
          <xdr:col>6</xdr:col>
          <xdr:colOff>133350</xdr:colOff>
          <xdr:row>12</xdr:row>
          <xdr:rowOff>133350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5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809625</xdr:colOff>
          <xdr:row>10</xdr:row>
          <xdr:rowOff>133350</xdr:rowOff>
        </xdr:from>
        <xdr:to>
          <xdr:col>7</xdr:col>
          <xdr:colOff>114300</xdr:colOff>
          <xdr:row>12</xdr:row>
          <xdr:rowOff>133350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5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3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4.xml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2:A10"/>
  <sheetViews>
    <sheetView tabSelected="1" zoomScaleNormal="100" workbookViewId="0">
      <selection activeCell="P7" sqref="P7"/>
    </sheetView>
  </sheetViews>
  <sheetFormatPr baseColWidth="10" defaultColWidth="11.5703125" defaultRowHeight="15" x14ac:dyDescent="0.25"/>
  <cols>
    <col min="1" max="1" width="4.42578125" style="1" customWidth="1"/>
    <col min="2" max="2" width="11.5703125" style="1"/>
    <col min="3" max="4" width="17" style="1" customWidth="1"/>
    <col min="5" max="13" width="11.5703125" style="1"/>
    <col min="14" max="14" width="7.7109375" style="1" customWidth="1"/>
    <col min="15" max="16384" width="11.5703125" style="1"/>
  </cols>
  <sheetData>
    <row r="2" ht="40.9" customHeight="1" x14ac:dyDescent="0.3"/>
    <row r="3" ht="40.9" customHeight="1" x14ac:dyDescent="0.3"/>
    <row r="4" ht="40.9" customHeight="1" x14ac:dyDescent="0.3"/>
    <row r="5" ht="40.9" customHeight="1" x14ac:dyDescent="0.3"/>
    <row r="6" ht="40.9" customHeight="1" x14ac:dyDescent="0.3"/>
    <row r="7" ht="40.9" customHeight="1" x14ac:dyDescent="0.3"/>
    <row r="8" ht="40.9" customHeight="1" x14ac:dyDescent="0.3"/>
    <row r="9" ht="40.9" customHeight="1" x14ac:dyDescent="0.3"/>
    <row r="10" ht="19.149999999999999" customHeight="1" x14ac:dyDescent="0.3"/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&amp;RSCL - division finances communales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4">
    <pageSetUpPr fitToPage="1"/>
  </sheetPr>
  <dimension ref="A1:K40"/>
  <sheetViews>
    <sheetView zoomScale="85" zoomScaleNormal="85" workbookViewId="0">
      <selection activeCell="P30" sqref="P30"/>
    </sheetView>
  </sheetViews>
  <sheetFormatPr baseColWidth="10" defaultColWidth="11.5703125" defaultRowHeight="15" x14ac:dyDescent="0.25"/>
  <cols>
    <col min="1" max="1" width="21.28515625" style="1" customWidth="1"/>
    <col min="2" max="2" width="39" style="1" customWidth="1"/>
    <col min="3" max="9" width="13.140625" style="1" customWidth="1"/>
    <col min="10" max="16384" width="11.5703125" style="1"/>
  </cols>
  <sheetData>
    <row r="1" spans="1:9" ht="21" x14ac:dyDescent="0.35">
      <c r="A1" s="3" t="s">
        <v>354</v>
      </c>
    </row>
    <row r="3" spans="1:9" x14ac:dyDescent="0.25">
      <c r="A3" s="48" t="s">
        <v>339</v>
      </c>
      <c r="B3" s="49"/>
      <c r="C3" s="107">
        <v>2020</v>
      </c>
      <c r="D3" s="50">
        <f t="shared" ref="D3:I3" si="0">+C3+1</f>
        <v>2021</v>
      </c>
      <c r="E3" s="50">
        <f t="shared" si="0"/>
        <v>2022</v>
      </c>
      <c r="F3" s="50">
        <f t="shared" si="0"/>
        <v>2023</v>
      </c>
      <c r="G3" s="50">
        <f t="shared" si="0"/>
        <v>2024</v>
      </c>
      <c r="H3" s="50">
        <f t="shared" si="0"/>
        <v>2025</v>
      </c>
      <c r="I3" s="50">
        <f t="shared" si="0"/>
        <v>2026</v>
      </c>
    </row>
    <row r="4" spans="1:9" ht="14.45" x14ac:dyDescent="0.3">
      <c r="A4" s="11" t="s">
        <v>370</v>
      </c>
      <c r="B4" s="22" t="s">
        <v>369</v>
      </c>
      <c r="C4" s="39"/>
      <c r="D4" s="71">
        <f t="shared" ref="D4:I4" si="1">C4+D37-D40</f>
        <v>0</v>
      </c>
      <c r="E4" s="71">
        <f t="shared" si="1"/>
        <v>0</v>
      </c>
      <c r="F4" s="71">
        <f t="shared" si="1"/>
        <v>0</v>
      </c>
      <c r="G4" s="71">
        <f t="shared" si="1"/>
        <v>0</v>
      </c>
      <c r="H4" s="71">
        <f t="shared" si="1"/>
        <v>0</v>
      </c>
      <c r="I4" s="72">
        <f t="shared" si="1"/>
        <v>0</v>
      </c>
    </row>
    <row r="5" spans="1:9" ht="14.45" x14ac:dyDescent="0.3">
      <c r="A5" s="11">
        <v>925</v>
      </c>
      <c r="B5" s="22" t="s">
        <v>309</v>
      </c>
      <c r="C5" s="40"/>
      <c r="D5" s="40"/>
      <c r="E5" s="40"/>
      <c r="F5" s="40"/>
      <c r="G5" s="40"/>
      <c r="H5" s="40"/>
      <c r="I5" s="68"/>
    </row>
    <row r="6" spans="1:9" ht="14.45" x14ac:dyDescent="0.3">
      <c r="A6" s="11" t="s">
        <v>368</v>
      </c>
      <c r="B6" s="22" t="s">
        <v>406</v>
      </c>
      <c r="C6" s="69"/>
      <c r="D6" s="66">
        <f t="shared" ref="D6:I6" si="2">C6+D29+D33-D35-D38-D40</f>
        <v>0</v>
      </c>
      <c r="E6" s="66">
        <f t="shared" si="2"/>
        <v>0</v>
      </c>
      <c r="F6" s="66">
        <f t="shared" si="2"/>
        <v>0</v>
      </c>
      <c r="G6" s="66">
        <f t="shared" si="2"/>
        <v>0</v>
      </c>
      <c r="H6" s="66">
        <f t="shared" si="2"/>
        <v>0</v>
      </c>
      <c r="I6" s="67">
        <f t="shared" si="2"/>
        <v>0</v>
      </c>
    </row>
    <row r="7" spans="1:9" ht="14.45" x14ac:dyDescent="0.3">
      <c r="A7" s="11"/>
      <c r="B7" s="54" t="s">
        <v>335</v>
      </c>
      <c r="C7" s="64">
        <f>C4</f>
        <v>0</v>
      </c>
      <c r="D7" s="64">
        <f>D4</f>
        <v>0</v>
      </c>
      <c r="E7" s="64">
        <f t="shared" ref="E7:I7" si="3">E4</f>
        <v>0</v>
      </c>
      <c r="F7" s="64">
        <f t="shared" si="3"/>
        <v>0</v>
      </c>
      <c r="G7" s="64">
        <f t="shared" si="3"/>
        <v>0</v>
      </c>
      <c r="H7" s="64">
        <f t="shared" si="3"/>
        <v>0</v>
      </c>
      <c r="I7" s="65">
        <f t="shared" si="3"/>
        <v>0</v>
      </c>
    </row>
    <row r="8" spans="1:9" s="22" customFormat="1" ht="14.45" x14ac:dyDescent="0.3">
      <c r="A8" s="24"/>
      <c r="B8" s="55" t="s">
        <v>336</v>
      </c>
      <c r="C8" s="47">
        <f t="shared" ref="C8:I8" si="4">SUM(C4:C5)-C6</f>
        <v>0</v>
      </c>
      <c r="D8" s="47">
        <f t="shared" si="4"/>
        <v>0</v>
      </c>
      <c r="E8" s="47">
        <f t="shared" si="4"/>
        <v>0</v>
      </c>
      <c r="F8" s="47">
        <f t="shared" si="4"/>
        <v>0</v>
      </c>
      <c r="G8" s="47">
        <f t="shared" si="4"/>
        <v>0</v>
      </c>
      <c r="H8" s="47">
        <f t="shared" si="4"/>
        <v>0</v>
      </c>
      <c r="I8" s="52">
        <f t="shared" si="4"/>
        <v>0</v>
      </c>
    </row>
    <row r="9" spans="1:9" s="22" customFormat="1" ht="14.45" x14ac:dyDescent="0.3">
      <c r="C9" s="26"/>
    </row>
    <row r="10" spans="1:9" ht="14.45" customHeight="1" x14ac:dyDescent="0.25">
      <c r="A10" s="48" t="s">
        <v>340</v>
      </c>
      <c r="B10" s="49"/>
      <c r="C10" s="50">
        <f t="shared" ref="C10:I10" si="5">C3</f>
        <v>2020</v>
      </c>
      <c r="D10" s="50">
        <f t="shared" si="5"/>
        <v>2021</v>
      </c>
      <c r="E10" s="50">
        <f t="shared" si="5"/>
        <v>2022</v>
      </c>
      <c r="F10" s="50">
        <f t="shared" si="5"/>
        <v>2023</v>
      </c>
      <c r="G10" s="50">
        <f t="shared" si="5"/>
        <v>2024</v>
      </c>
      <c r="H10" s="50">
        <f t="shared" si="5"/>
        <v>2025</v>
      </c>
      <c r="I10" s="50">
        <f t="shared" si="5"/>
        <v>2026</v>
      </c>
    </row>
    <row r="11" spans="1:9" x14ac:dyDescent="0.25">
      <c r="A11" s="11">
        <v>425</v>
      </c>
      <c r="B11" s="56" t="s">
        <v>390</v>
      </c>
      <c r="C11" s="68"/>
      <c r="D11" s="68"/>
      <c r="E11" s="68"/>
      <c r="F11" s="68"/>
      <c r="G11" s="68"/>
      <c r="H11" s="68"/>
      <c r="I11" s="126"/>
    </row>
    <row r="12" spans="1:9" ht="14.45" x14ac:dyDescent="0.3">
      <c r="A12" s="11">
        <v>427</v>
      </c>
      <c r="B12" s="56" t="s">
        <v>389</v>
      </c>
      <c r="C12" s="68"/>
      <c r="D12" s="68"/>
      <c r="E12" s="68"/>
      <c r="F12" s="68"/>
      <c r="G12" s="68"/>
      <c r="H12" s="68"/>
      <c r="I12" s="68"/>
    </row>
    <row r="13" spans="1:9" ht="14.45" x14ac:dyDescent="0.3">
      <c r="A13" s="11">
        <v>431</v>
      </c>
      <c r="B13" s="56" t="s">
        <v>388</v>
      </c>
      <c r="C13" s="68"/>
      <c r="D13" s="68"/>
      <c r="E13" s="68"/>
      <c r="F13" s="68"/>
      <c r="G13" s="68"/>
      <c r="H13" s="68"/>
      <c r="I13" s="68"/>
    </row>
    <row r="14" spans="1:9" x14ac:dyDescent="0.25">
      <c r="A14" s="11">
        <v>40</v>
      </c>
      <c r="B14" s="56" t="s">
        <v>327</v>
      </c>
      <c r="C14" s="68"/>
      <c r="D14" s="68"/>
      <c r="E14" s="68"/>
      <c r="F14" s="68"/>
      <c r="G14" s="68"/>
      <c r="H14" s="68"/>
      <c r="I14" s="68"/>
    </row>
    <row r="15" spans="1:9" ht="14.45" x14ac:dyDescent="0.3">
      <c r="A15" s="11">
        <v>41</v>
      </c>
      <c r="B15" s="56" t="s">
        <v>342</v>
      </c>
      <c r="C15" s="68"/>
      <c r="D15" s="68"/>
      <c r="E15" s="68"/>
      <c r="F15" s="68"/>
      <c r="G15" s="68"/>
      <c r="H15" s="68"/>
      <c r="I15" s="68"/>
    </row>
    <row r="16" spans="1:9" ht="14.45" x14ac:dyDescent="0.3">
      <c r="A16" s="11">
        <v>42</v>
      </c>
      <c r="B16" s="56" t="s">
        <v>341</v>
      </c>
      <c r="C16" s="68"/>
      <c r="D16" s="68"/>
      <c r="E16" s="68"/>
      <c r="F16" s="68"/>
      <c r="G16" s="68"/>
      <c r="H16" s="68"/>
      <c r="I16" s="68"/>
    </row>
    <row r="17" spans="1:9" x14ac:dyDescent="0.25">
      <c r="A17" s="11">
        <v>43</v>
      </c>
      <c r="B17" s="56" t="s">
        <v>343</v>
      </c>
      <c r="C17" s="68"/>
      <c r="D17" s="68"/>
      <c r="E17" s="68"/>
      <c r="F17" s="68"/>
      <c r="G17" s="68"/>
      <c r="H17" s="68"/>
      <c r="I17" s="68"/>
    </row>
    <row r="18" spans="1:9" ht="14.45" x14ac:dyDescent="0.3">
      <c r="A18" s="11">
        <v>44</v>
      </c>
      <c r="B18" s="56" t="s">
        <v>344</v>
      </c>
      <c r="C18" s="68"/>
      <c r="D18" s="68"/>
      <c r="E18" s="68"/>
      <c r="F18" s="68"/>
      <c r="G18" s="68"/>
      <c r="H18" s="68"/>
      <c r="I18" s="68"/>
    </row>
    <row r="19" spans="1:9" ht="14.45" x14ac:dyDescent="0.3">
      <c r="A19" s="11">
        <v>45</v>
      </c>
      <c r="B19" s="56" t="s">
        <v>345</v>
      </c>
      <c r="C19" s="68"/>
      <c r="D19" s="68"/>
      <c r="E19" s="68"/>
      <c r="F19" s="68"/>
      <c r="G19" s="68"/>
      <c r="H19" s="68"/>
      <c r="I19" s="68"/>
    </row>
    <row r="20" spans="1:9" ht="14.45" x14ac:dyDescent="0.3">
      <c r="A20" s="11">
        <v>46</v>
      </c>
      <c r="B20" s="56" t="s">
        <v>346</v>
      </c>
      <c r="C20" s="68"/>
      <c r="D20" s="68"/>
      <c r="E20" s="68"/>
      <c r="F20" s="68"/>
      <c r="G20" s="68"/>
      <c r="H20" s="68"/>
      <c r="I20" s="68"/>
    </row>
    <row r="21" spans="1:9" x14ac:dyDescent="0.25">
      <c r="A21" s="11">
        <v>30</v>
      </c>
      <c r="B21" s="56" t="s">
        <v>347</v>
      </c>
      <c r="C21" s="40"/>
      <c r="D21" s="40"/>
      <c r="E21" s="40"/>
      <c r="F21" s="40"/>
      <c r="G21" s="40"/>
      <c r="H21" s="40"/>
      <c r="I21" s="68"/>
    </row>
    <row r="22" spans="1:9" ht="14.45" x14ac:dyDescent="0.3">
      <c r="A22" s="11">
        <v>31</v>
      </c>
      <c r="B22" s="56" t="s">
        <v>348</v>
      </c>
      <c r="C22" s="40"/>
      <c r="D22" s="40"/>
      <c r="E22" s="40"/>
      <c r="F22" s="40"/>
      <c r="G22" s="40"/>
      <c r="H22" s="40"/>
      <c r="I22" s="68"/>
    </row>
    <row r="23" spans="1:9" x14ac:dyDescent="0.25">
      <c r="A23" s="11">
        <v>32</v>
      </c>
      <c r="B23" s="56" t="s">
        <v>349</v>
      </c>
      <c r="C23" s="40"/>
      <c r="D23" s="40"/>
      <c r="E23" s="40"/>
      <c r="F23" s="40"/>
      <c r="G23" s="40"/>
      <c r="H23" s="40"/>
      <c r="I23" s="68"/>
    </row>
    <row r="24" spans="1:9" ht="14.45" x14ac:dyDescent="0.3">
      <c r="A24" s="11">
        <v>330</v>
      </c>
      <c r="B24" s="56" t="s">
        <v>387</v>
      </c>
      <c r="C24" s="40"/>
      <c r="D24" s="40"/>
      <c r="E24" s="40"/>
      <c r="F24" s="40"/>
      <c r="G24" s="40"/>
      <c r="H24" s="40"/>
      <c r="I24" s="68"/>
    </row>
    <row r="25" spans="1:9" ht="14.45" x14ac:dyDescent="0.3">
      <c r="A25" s="11">
        <v>35</v>
      </c>
      <c r="B25" s="56" t="s">
        <v>350</v>
      </c>
      <c r="C25" s="40"/>
      <c r="D25" s="40"/>
      <c r="E25" s="40"/>
      <c r="F25" s="40"/>
      <c r="G25" s="40"/>
      <c r="H25" s="40"/>
      <c r="I25" s="68"/>
    </row>
    <row r="26" spans="1:9" ht="14.45" x14ac:dyDescent="0.3">
      <c r="A26" s="11">
        <v>36</v>
      </c>
      <c r="B26" s="56" t="s">
        <v>351</v>
      </c>
      <c r="C26" s="69"/>
      <c r="D26" s="69"/>
      <c r="E26" s="69"/>
      <c r="F26" s="69"/>
      <c r="G26" s="69"/>
      <c r="H26" s="69"/>
      <c r="I26" s="70"/>
    </row>
    <row r="27" spans="1:9" ht="14.45" x14ac:dyDescent="0.3">
      <c r="A27" s="11"/>
      <c r="B27" s="61" t="s">
        <v>337</v>
      </c>
      <c r="C27" s="65">
        <f>SUM(C14:C20)</f>
        <v>0</v>
      </c>
      <c r="D27" s="65">
        <f t="shared" ref="D27:I27" si="6">SUM(D14:D20)</f>
        <v>0</v>
      </c>
      <c r="E27" s="65">
        <f t="shared" si="6"/>
        <v>0</v>
      </c>
      <c r="F27" s="65">
        <f t="shared" si="6"/>
        <v>0</v>
      </c>
      <c r="G27" s="65">
        <f t="shared" si="6"/>
        <v>0</v>
      </c>
      <c r="H27" s="65">
        <f t="shared" si="6"/>
        <v>0</v>
      </c>
      <c r="I27" s="65">
        <f t="shared" si="6"/>
        <v>0</v>
      </c>
    </row>
    <row r="28" spans="1:9" ht="14.45" x14ac:dyDescent="0.3">
      <c r="A28" s="23"/>
      <c r="B28" s="61" t="s">
        <v>385</v>
      </c>
      <c r="C28" s="53">
        <f>SUM(C11:C15)</f>
        <v>0</v>
      </c>
      <c r="D28" s="53">
        <f t="shared" ref="D28:I28" si="7">SUM(D11:D15)</f>
        <v>0</v>
      </c>
      <c r="E28" s="53">
        <f t="shared" si="7"/>
        <v>0</v>
      </c>
      <c r="F28" s="53">
        <f t="shared" si="7"/>
        <v>0</v>
      </c>
      <c r="G28" s="53">
        <f t="shared" si="7"/>
        <v>0</v>
      </c>
      <c r="H28" s="53">
        <f t="shared" si="7"/>
        <v>0</v>
      </c>
      <c r="I28" s="53">
        <f t="shared" si="7"/>
        <v>0</v>
      </c>
    </row>
    <row r="29" spans="1:9" ht="14.45" x14ac:dyDescent="0.3">
      <c r="A29" s="24"/>
      <c r="B29" s="62" t="s">
        <v>352</v>
      </c>
      <c r="C29" s="52">
        <f>SUM(C14:C20)-SUM(C21:C26)</f>
        <v>0</v>
      </c>
      <c r="D29" s="52">
        <f t="shared" ref="D29:I29" si="8">SUM(D14:D20)-SUM(D21:D26)</f>
        <v>0</v>
      </c>
      <c r="E29" s="52">
        <f t="shared" si="8"/>
        <v>0</v>
      </c>
      <c r="F29" s="52">
        <f t="shared" si="8"/>
        <v>0</v>
      </c>
      <c r="G29" s="52">
        <f t="shared" si="8"/>
        <v>0</v>
      </c>
      <c r="H29" s="52">
        <f t="shared" si="8"/>
        <v>0</v>
      </c>
      <c r="I29" s="52">
        <f t="shared" si="8"/>
        <v>0</v>
      </c>
    </row>
    <row r="31" spans="1:9" ht="14.45" customHeight="1" x14ac:dyDescent="0.25">
      <c r="A31" s="48" t="s">
        <v>356</v>
      </c>
      <c r="B31" s="125"/>
      <c r="C31" s="108"/>
      <c r="D31" s="108">
        <f t="shared" ref="D31:I31" si="9">D10</f>
        <v>2021</v>
      </c>
      <c r="E31" s="50">
        <f t="shared" si="9"/>
        <v>2022</v>
      </c>
      <c r="F31" s="50">
        <f t="shared" si="9"/>
        <v>2023</v>
      </c>
      <c r="G31" s="50">
        <f t="shared" si="9"/>
        <v>2024</v>
      </c>
      <c r="H31" s="50">
        <f t="shared" si="9"/>
        <v>2025</v>
      </c>
      <c r="I31" s="50">
        <f t="shared" si="9"/>
        <v>2026</v>
      </c>
    </row>
    <row r="32" spans="1:9" x14ac:dyDescent="0.25">
      <c r="A32" s="10">
        <v>5</v>
      </c>
      <c r="B32" s="166" t="s">
        <v>392</v>
      </c>
      <c r="C32" s="167"/>
      <c r="D32" s="126"/>
      <c r="E32" s="126"/>
      <c r="F32" s="126"/>
      <c r="G32" s="126"/>
      <c r="H32" s="126"/>
      <c r="I32" s="126"/>
    </row>
    <row r="33" spans="1:11" x14ac:dyDescent="0.25">
      <c r="A33" s="11"/>
      <c r="B33" s="114" t="s">
        <v>393</v>
      </c>
      <c r="C33" s="115"/>
      <c r="D33" s="68"/>
      <c r="E33" s="68"/>
      <c r="F33" s="68"/>
      <c r="G33" s="68"/>
      <c r="H33" s="68"/>
      <c r="I33" s="68"/>
    </row>
    <row r="34" spans="1:11" x14ac:dyDescent="0.25">
      <c r="A34" s="11" t="s">
        <v>338</v>
      </c>
      <c r="B34" s="168" t="s">
        <v>404</v>
      </c>
      <c r="C34" s="169"/>
      <c r="D34" s="68"/>
      <c r="E34" s="68"/>
      <c r="F34" s="68"/>
      <c r="G34" s="68"/>
      <c r="H34" s="68"/>
      <c r="I34" s="68"/>
    </row>
    <row r="35" spans="1:11" x14ac:dyDescent="0.25">
      <c r="A35" s="11"/>
      <c r="B35" s="168" t="s">
        <v>405</v>
      </c>
      <c r="C35" s="169"/>
      <c r="D35" s="70"/>
      <c r="E35" s="70"/>
      <c r="F35" s="70"/>
      <c r="G35" s="70"/>
      <c r="H35" s="70"/>
      <c r="I35" s="70"/>
      <c r="J35" s="9"/>
    </row>
    <row r="36" spans="1:11" x14ac:dyDescent="0.25">
      <c r="A36" s="11"/>
      <c r="B36" s="170" t="s">
        <v>353</v>
      </c>
      <c r="C36" s="171"/>
      <c r="D36" s="65">
        <f t="shared" ref="D36:I36" si="10">D32+D33-D34-D35</f>
        <v>0</v>
      </c>
      <c r="E36" s="6">
        <f t="shared" si="10"/>
        <v>0</v>
      </c>
      <c r="F36" s="6">
        <f t="shared" si="10"/>
        <v>0</v>
      </c>
      <c r="G36" s="6">
        <f t="shared" si="10"/>
        <v>0</v>
      </c>
      <c r="H36" s="6">
        <f t="shared" si="10"/>
        <v>0</v>
      </c>
      <c r="I36" s="6">
        <f t="shared" si="10"/>
        <v>0</v>
      </c>
    </row>
    <row r="37" spans="1:11" x14ac:dyDescent="0.25">
      <c r="A37" s="11" t="s">
        <v>373</v>
      </c>
      <c r="B37" s="168" t="s">
        <v>371</v>
      </c>
      <c r="C37" s="169"/>
      <c r="D37" s="68"/>
      <c r="E37" s="68"/>
      <c r="F37" s="68"/>
      <c r="G37" s="68"/>
      <c r="H37" s="68"/>
      <c r="I37" s="68"/>
    </row>
    <row r="38" spans="1:11" x14ac:dyDescent="0.25">
      <c r="A38" s="11"/>
      <c r="B38" s="168" t="s">
        <v>372</v>
      </c>
      <c r="C38" s="169"/>
      <c r="D38" s="68"/>
      <c r="E38" s="68"/>
      <c r="F38" s="68"/>
      <c r="G38" s="68"/>
      <c r="H38" s="68"/>
      <c r="I38" s="68"/>
      <c r="K38" s="9"/>
    </row>
    <row r="39" spans="1:11" x14ac:dyDescent="0.25">
      <c r="A39" s="11"/>
      <c r="B39" s="114"/>
      <c r="C39" s="115"/>
      <c r="D39" s="145">
        <f t="shared" ref="D39:I39" si="11">D36-D37-D38</f>
        <v>0</v>
      </c>
      <c r="E39" s="145">
        <f t="shared" si="11"/>
        <v>0</v>
      </c>
      <c r="F39" s="145">
        <f t="shared" si="11"/>
        <v>0</v>
      </c>
      <c r="G39" s="145">
        <f t="shared" si="11"/>
        <v>0</v>
      </c>
      <c r="H39" s="145">
        <f t="shared" si="11"/>
        <v>0</v>
      </c>
      <c r="I39" s="145">
        <f t="shared" si="11"/>
        <v>0</v>
      </c>
    </row>
    <row r="40" spans="1:11" x14ac:dyDescent="0.25">
      <c r="A40" s="12"/>
      <c r="B40" s="127" t="s">
        <v>394</v>
      </c>
      <c r="C40" s="128"/>
      <c r="D40" s="129"/>
      <c r="E40" s="129"/>
      <c r="F40" s="129"/>
      <c r="G40" s="129"/>
      <c r="H40" s="129"/>
      <c r="I40" s="129"/>
    </row>
  </sheetData>
  <sheetProtection sheet="1" objects="1" scenarios="1"/>
  <protectedRanges>
    <protectedRange sqref="C3:C6 D5:I5 C11:I26 D32:I35 D37:I38 D40:I40" name="Plage1"/>
  </protectedRanges>
  <mergeCells count="6">
    <mergeCell ref="B32:C32"/>
    <mergeCell ref="B35:C35"/>
    <mergeCell ref="B36:C36"/>
    <mergeCell ref="B37:C37"/>
    <mergeCell ref="B38:C38"/>
    <mergeCell ref="B34:C34"/>
  </mergeCells>
  <conditionalFormatting sqref="D39:I39">
    <cfRule type="cellIs" dxfId="12" priority="3" operator="equal">
      <formula>0</formula>
    </cfRule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scale="70" orientation="landscape" r:id="rId1"/>
  <headerFooter>
    <oddFooter>&amp;LSCL - division finances communales&amp;R2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6" r:id="rId4" name="Check Box 24">
              <controlPr defaultSize="0" autoFill="0" autoLine="0" autoPict="0">
                <anchor moveWithCells="1">
                  <from>
                    <xdr:col>3</xdr:col>
                    <xdr:colOff>57150</xdr:colOff>
                    <xdr:row>39</xdr:row>
                    <xdr:rowOff>95250</xdr:rowOff>
                  </from>
                  <to>
                    <xdr:col>3</xdr:col>
                    <xdr:colOff>809625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5" name="Check Box 25">
              <controlPr defaultSize="0" autoFill="0" autoLine="0" autoPict="0">
                <anchor moveWithCells="1">
                  <from>
                    <xdr:col>3</xdr:col>
                    <xdr:colOff>57150</xdr:colOff>
                    <xdr:row>40</xdr:row>
                    <xdr:rowOff>152400</xdr:rowOff>
                  </from>
                  <to>
                    <xdr:col>3</xdr:col>
                    <xdr:colOff>809625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6" name="Check Box 28">
              <controlPr defaultSize="0" autoFill="0" autoLine="0" autoPict="0">
                <anchor moveWithCells="1">
                  <from>
                    <xdr:col>4</xdr:col>
                    <xdr:colOff>28575</xdr:colOff>
                    <xdr:row>39</xdr:row>
                    <xdr:rowOff>95250</xdr:rowOff>
                  </from>
                  <to>
                    <xdr:col>4</xdr:col>
                    <xdr:colOff>781050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7" name="Check Box 29">
              <controlPr defaultSize="0" autoFill="0" autoLine="0" autoPict="0">
                <anchor moveWithCells="1">
                  <from>
                    <xdr:col>4</xdr:col>
                    <xdr:colOff>28575</xdr:colOff>
                    <xdr:row>40</xdr:row>
                    <xdr:rowOff>152400</xdr:rowOff>
                  </from>
                  <to>
                    <xdr:col>4</xdr:col>
                    <xdr:colOff>781050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8" name="Check Box 32">
              <controlPr defaultSize="0" autoFill="0" autoLine="0" autoPict="0">
                <anchor moveWithCells="1">
                  <from>
                    <xdr:col>5</xdr:col>
                    <xdr:colOff>19050</xdr:colOff>
                    <xdr:row>39</xdr:row>
                    <xdr:rowOff>95250</xdr:rowOff>
                  </from>
                  <to>
                    <xdr:col>5</xdr:col>
                    <xdr:colOff>762000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9" name="Check Box 33">
              <controlPr defaultSize="0" autoFill="0" autoLine="0" autoPict="0">
                <anchor moveWithCells="1">
                  <from>
                    <xdr:col>5</xdr:col>
                    <xdr:colOff>19050</xdr:colOff>
                    <xdr:row>40</xdr:row>
                    <xdr:rowOff>152400</xdr:rowOff>
                  </from>
                  <to>
                    <xdr:col>5</xdr:col>
                    <xdr:colOff>762000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0" name="Check Box 36">
              <controlPr defaultSize="0" autoFill="0" autoLine="0" autoPict="0">
                <anchor moveWithCells="1">
                  <from>
                    <xdr:col>6</xdr:col>
                    <xdr:colOff>66675</xdr:colOff>
                    <xdr:row>39</xdr:row>
                    <xdr:rowOff>95250</xdr:rowOff>
                  </from>
                  <to>
                    <xdr:col>6</xdr:col>
                    <xdr:colOff>809625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1" name="Check Box 37">
              <controlPr defaultSize="0" autoFill="0" autoLine="0" autoPict="0">
                <anchor moveWithCells="1">
                  <from>
                    <xdr:col>6</xdr:col>
                    <xdr:colOff>66675</xdr:colOff>
                    <xdr:row>40</xdr:row>
                    <xdr:rowOff>152400</xdr:rowOff>
                  </from>
                  <to>
                    <xdr:col>6</xdr:col>
                    <xdr:colOff>809625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2" name="Check Box 40">
              <controlPr defaultSize="0" autoFill="0" autoLine="0" autoPict="0">
                <anchor moveWithCells="1">
                  <from>
                    <xdr:col>7</xdr:col>
                    <xdr:colOff>28575</xdr:colOff>
                    <xdr:row>39</xdr:row>
                    <xdr:rowOff>95250</xdr:rowOff>
                  </from>
                  <to>
                    <xdr:col>7</xdr:col>
                    <xdr:colOff>781050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3" name="Check Box 41">
              <controlPr defaultSize="0" autoFill="0" autoLine="0" autoPict="0">
                <anchor moveWithCells="1">
                  <from>
                    <xdr:col>7</xdr:col>
                    <xdr:colOff>28575</xdr:colOff>
                    <xdr:row>40</xdr:row>
                    <xdr:rowOff>152400</xdr:rowOff>
                  </from>
                  <to>
                    <xdr:col>7</xdr:col>
                    <xdr:colOff>781050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14" name="Check Box 45">
              <controlPr defaultSize="0" autoFill="0" autoLine="0" autoPict="0">
                <anchor moveWithCells="1">
                  <from>
                    <xdr:col>8</xdr:col>
                    <xdr:colOff>28575</xdr:colOff>
                    <xdr:row>39</xdr:row>
                    <xdr:rowOff>95250</xdr:rowOff>
                  </from>
                  <to>
                    <xdr:col>8</xdr:col>
                    <xdr:colOff>771525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15" name="Check Box 46">
              <controlPr defaultSize="0" autoFill="0" autoLine="0" autoPict="0">
                <anchor moveWithCells="1">
                  <from>
                    <xdr:col>8</xdr:col>
                    <xdr:colOff>28575</xdr:colOff>
                    <xdr:row>40</xdr:row>
                    <xdr:rowOff>161925</xdr:rowOff>
                  </from>
                  <to>
                    <xdr:col>8</xdr:col>
                    <xdr:colOff>771525</xdr:colOff>
                    <xdr:row>43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5"/>
  <dimension ref="A1:AH56"/>
  <sheetViews>
    <sheetView zoomScale="85" zoomScaleNormal="85" workbookViewId="0">
      <selection activeCell="R45" sqref="R45"/>
    </sheetView>
  </sheetViews>
  <sheetFormatPr baseColWidth="10" defaultColWidth="11.5703125" defaultRowHeight="15" x14ac:dyDescent="0.25"/>
  <cols>
    <col min="1" max="1" width="17.28515625" style="1" customWidth="1"/>
    <col min="2" max="2" width="35.7109375" style="1" bestFit="1" customWidth="1"/>
    <col min="3" max="14" width="10.85546875" style="1" customWidth="1"/>
    <col min="15" max="16" width="10.28515625" style="1" customWidth="1"/>
    <col min="17" max="17" width="7.5703125" style="1" customWidth="1"/>
    <col min="18" max="19" width="10.28515625" style="1" customWidth="1"/>
    <col min="20" max="20" width="7.5703125" style="1" customWidth="1"/>
    <col min="21" max="22" width="10.28515625" style="1" customWidth="1"/>
    <col min="23" max="23" width="7.5703125" style="1" customWidth="1"/>
    <col min="24" max="25" width="10.28515625" style="1" customWidth="1"/>
    <col min="26" max="26" width="7.5703125" style="1" customWidth="1"/>
    <col min="27" max="28" width="10.28515625" style="1" customWidth="1"/>
    <col min="29" max="29" width="7.5703125" style="1" customWidth="1"/>
    <col min="30" max="31" width="10.28515625" style="1" customWidth="1"/>
    <col min="32" max="32" width="7.5703125" style="1" customWidth="1"/>
    <col min="33" max="33" width="10.28515625" style="1" customWidth="1"/>
    <col min="34" max="16384" width="11.5703125" style="1"/>
  </cols>
  <sheetData>
    <row r="1" spans="1:33" ht="21" x14ac:dyDescent="0.35">
      <c r="A1" s="3" t="s">
        <v>355</v>
      </c>
    </row>
    <row r="3" spans="1:33" ht="14.45" customHeight="1" x14ac:dyDescent="0.25">
      <c r="A3" s="172" t="s">
        <v>357</v>
      </c>
      <c r="B3" s="187"/>
      <c r="C3" s="178" t="s">
        <v>409</v>
      </c>
      <c r="D3" s="181" t="s">
        <v>334</v>
      </c>
      <c r="E3" s="182"/>
      <c r="F3" s="183"/>
      <c r="G3" s="181" t="s">
        <v>334</v>
      </c>
      <c r="H3" s="182"/>
      <c r="I3" s="183"/>
      <c r="J3" s="182" t="s">
        <v>334</v>
      </c>
      <c r="K3" s="182"/>
      <c r="L3" s="183"/>
      <c r="M3" s="182" t="s">
        <v>334</v>
      </c>
      <c r="N3" s="182"/>
      <c r="O3" s="183"/>
      <c r="P3" s="182" t="s">
        <v>334</v>
      </c>
      <c r="Q3" s="182"/>
      <c r="R3" s="183"/>
      <c r="S3" s="182" t="s">
        <v>334</v>
      </c>
      <c r="T3" s="182"/>
      <c r="U3" s="183"/>
      <c r="V3" s="182" t="s">
        <v>334</v>
      </c>
      <c r="W3" s="182"/>
      <c r="X3" s="183"/>
      <c r="Y3" s="182" t="s">
        <v>334</v>
      </c>
      <c r="Z3" s="182"/>
      <c r="AA3" s="183"/>
      <c r="AB3" s="182" t="s">
        <v>334</v>
      </c>
      <c r="AC3" s="182"/>
      <c r="AD3" s="183"/>
      <c r="AE3" s="182" t="s">
        <v>334</v>
      </c>
      <c r="AF3" s="182"/>
      <c r="AG3" s="183"/>
    </row>
    <row r="4" spans="1:33" x14ac:dyDescent="0.25">
      <c r="A4" s="174"/>
      <c r="B4" s="188"/>
      <c r="C4" s="179"/>
      <c r="D4" s="190" t="s">
        <v>311</v>
      </c>
      <c r="E4" s="191"/>
      <c r="F4" s="192"/>
      <c r="G4" s="193" t="s">
        <v>311</v>
      </c>
      <c r="H4" s="194"/>
      <c r="I4" s="195"/>
      <c r="J4" s="193" t="s">
        <v>311</v>
      </c>
      <c r="K4" s="194"/>
      <c r="L4" s="195"/>
      <c r="M4" s="193" t="s">
        <v>311</v>
      </c>
      <c r="N4" s="194"/>
      <c r="O4" s="195"/>
      <c r="P4" s="193" t="s">
        <v>311</v>
      </c>
      <c r="Q4" s="194"/>
      <c r="R4" s="195"/>
      <c r="S4" s="193" t="s">
        <v>311</v>
      </c>
      <c r="T4" s="194"/>
      <c r="U4" s="195"/>
      <c r="V4" s="193" t="s">
        <v>311</v>
      </c>
      <c r="W4" s="194"/>
      <c r="X4" s="195"/>
      <c r="Y4" s="193" t="s">
        <v>311</v>
      </c>
      <c r="Z4" s="194"/>
      <c r="AA4" s="195"/>
      <c r="AB4" s="193" t="s">
        <v>311</v>
      </c>
      <c r="AC4" s="194"/>
      <c r="AD4" s="195"/>
      <c r="AE4" s="193" t="s">
        <v>311</v>
      </c>
      <c r="AF4" s="194"/>
      <c r="AG4" s="195"/>
    </row>
    <row r="5" spans="1:33" ht="30" x14ac:dyDescent="0.25">
      <c r="A5" s="176"/>
      <c r="B5" s="189"/>
      <c r="C5" s="180"/>
      <c r="D5" s="27" t="s">
        <v>312</v>
      </c>
      <c r="E5" s="45" t="s">
        <v>332</v>
      </c>
      <c r="F5" s="43" t="s">
        <v>333</v>
      </c>
      <c r="G5" s="27" t="s">
        <v>312</v>
      </c>
      <c r="H5" s="45" t="s">
        <v>332</v>
      </c>
      <c r="I5" s="43" t="s">
        <v>333</v>
      </c>
      <c r="J5" s="27" t="s">
        <v>312</v>
      </c>
      <c r="K5" s="45" t="s">
        <v>332</v>
      </c>
      <c r="L5" s="43" t="s">
        <v>333</v>
      </c>
      <c r="M5" s="27" t="s">
        <v>312</v>
      </c>
      <c r="N5" s="101" t="s">
        <v>332</v>
      </c>
      <c r="O5" s="43" t="s">
        <v>333</v>
      </c>
      <c r="P5" s="27" t="s">
        <v>312</v>
      </c>
      <c r="Q5" s="45" t="s">
        <v>332</v>
      </c>
      <c r="R5" s="43" t="s">
        <v>333</v>
      </c>
      <c r="S5" s="27" t="s">
        <v>312</v>
      </c>
      <c r="T5" s="45" t="s">
        <v>332</v>
      </c>
      <c r="U5" s="43" t="s">
        <v>333</v>
      </c>
      <c r="V5" s="27" t="s">
        <v>312</v>
      </c>
      <c r="W5" s="45" t="s">
        <v>332</v>
      </c>
      <c r="X5" s="43" t="s">
        <v>333</v>
      </c>
      <c r="Y5" s="27" t="s">
        <v>312</v>
      </c>
      <c r="Z5" s="45" t="s">
        <v>332</v>
      </c>
      <c r="AA5" s="43" t="s">
        <v>333</v>
      </c>
      <c r="AB5" s="27" t="s">
        <v>312</v>
      </c>
      <c r="AC5" s="45" t="s">
        <v>332</v>
      </c>
      <c r="AD5" s="43" t="s">
        <v>333</v>
      </c>
      <c r="AE5" s="27" t="s">
        <v>312</v>
      </c>
      <c r="AF5" s="45" t="s">
        <v>332</v>
      </c>
      <c r="AG5" s="43" t="s">
        <v>333</v>
      </c>
    </row>
    <row r="6" spans="1:33" ht="14.45" x14ac:dyDescent="0.3">
      <c r="A6" s="11">
        <v>920</v>
      </c>
      <c r="B6" s="22" t="s">
        <v>306</v>
      </c>
      <c r="C6" s="35">
        <f>F6+I6+L6+O6+R6+U6+X6+AA6+AD6+AG6</f>
        <v>0</v>
      </c>
      <c r="D6" s="39"/>
      <c r="E6" s="111"/>
      <c r="F6" s="14">
        <f>D6*E6</f>
        <v>0</v>
      </c>
      <c r="G6" s="39"/>
      <c r="H6" s="111"/>
      <c r="I6" s="14">
        <f>G6*H6</f>
        <v>0</v>
      </c>
      <c r="J6" s="39"/>
      <c r="K6" s="111"/>
      <c r="L6" s="14">
        <f>J6*K6</f>
        <v>0</v>
      </c>
      <c r="M6" s="39"/>
      <c r="N6" s="111"/>
      <c r="O6" s="14">
        <f>M6*N6</f>
        <v>0</v>
      </c>
      <c r="P6" s="39"/>
      <c r="Q6" s="111"/>
      <c r="R6" s="14">
        <f>P6*Q6</f>
        <v>0</v>
      </c>
      <c r="S6" s="39"/>
      <c r="T6" s="111"/>
      <c r="U6" s="14">
        <f>S6*T6</f>
        <v>0</v>
      </c>
      <c r="V6" s="39"/>
      <c r="W6" s="111"/>
      <c r="X6" s="14">
        <f>V6*W6</f>
        <v>0</v>
      </c>
      <c r="Y6" s="39"/>
      <c r="Z6" s="111"/>
      <c r="AA6" s="14">
        <f>Y6*Z6</f>
        <v>0</v>
      </c>
      <c r="AB6" s="39"/>
      <c r="AC6" s="111"/>
      <c r="AD6" s="14">
        <f>AB6*AC6</f>
        <v>0</v>
      </c>
      <c r="AE6" s="39"/>
      <c r="AF6" s="111"/>
      <c r="AG6" s="14">
        <f>AE6*AF6</f>
        <v>0</v>
      </c>
    </row>
    <row r="7" spans="1:33" x14ac:dyDescent="0.25">
      <c r="A7" s="11">
        <v>921</v>
      </c>
      <c r="B7" s="22" t="s">
        <v>307</v>
      </c>
      <c r="C7" s="35">
        <f t="shared" ref="C7:C14" si="0">F7+I7+L7+O7+R7+U7+X7+AA7+AD7+AG7</f>
        <v>0</v>
      </c>
      <c r="D7" s="40"/>
      <c r="E7" s="109">
        <f>E6</f>
        <v>0</v>
      </c>
      <c r="F7" s="6">
        <f>D7*E7</f>
        <v>0</v>
      </c>
      <c r="G7" s="40"/>
      <c r="H7" s="109">
        <f>H6</f>
        <v>0</v>
      </c>
      <c r="I7" s="6">
        <f>G7*H7</f>
        <v>0</v>
      </c>
      <c r="J7" s="40"/>
      <c r="K7" s="109">
        <f>K6</f>
        <v>0</v>
      </c>
      <c r="L7" s="6">
        <f>J7*K7</f>
        <v>0</v>
      </c>
      <c r="M7" s="40"/>
      <c r="N7" s="109">
        <f>N6</f>
        <v>0</v>
      </c>
      <c r="O7" s="6">
        <f>M7*N7</f>
        <v>0</v>
      </c>
      <c r="P7" s="40"/>
      <c r="Q7" s="109">
        <f>Q6</f>
        <v>0</v>
      </c>
      <c r="R7" s="6">
        <f>P7*Q7</f>
        <v>0</v>
      </c>
      <c r="S7" s="40"/>
      <c r="T7" s="109">
        <f>T6</f>
        <v>0</v>
      </c>
      <c r="U7" s="6">
        <f>S7*T7</f>
        <v>0</v>
      </c>
      <c r="V7" s="40"/>
      <c r="W7" s="109">
        <f>W6</f>
        <v>0</v>
      </c>
      <c r="X7" s="6">
        <f>V7*W7</f>
        <v>0</v>
      </c>
      <c r="Y7" s="40"/>
      <c r="Z7" s="109">
        <f>Z6</f>
        <v>0</v>
      </c>
      <c r="AA7" s="6">
        <f>Y7*Z7</f>
        <v>0</v>
      </c>
      <c r="AB7" s="40"/>
      <c r="AC7" s="109">
        <f>AC6</f>
        <v>0</v>
      </c>
      <c r="AD7" s="6">
        <f>AB7*AC7</f>
        <v>0</v>
      </c>
      <c r="AE7" s="40"/>
      <c r="AF7" s="109">
        <f>AF6</f>
        <v>0</v>
      </c>
      <c r="AG7" s="6">
        <f>AE7*AF7</f>
        <v>0</v>
      </c>
    </row>
    <row r="8" spans="1:33" x14ac:dyDescent="0.25">
      <c r="A8" s="11">
        <v>922</v>
      </c>
      <c r="B8" s="22" t="s">
        <v>308</v>
      </c>
      <c r="C8" s="35">
        <f t="shared" si="0"/>
        <v>0</v>
      </c>
      <c r="D8" s="40"/>
      <c r="E8" s="109">
        <f t="shared" ref="E8:E10" si="1">E7</f>
        <v>0</v>
      </c>
      <c r="F8" s="6">
        <f>D8*E8</f>
        <v>0</v>
      </c>
      <c r="G8" s="40"/>
      <c r="H8" s="109">
        <f t="shared" ref="H8:H10" si="2">H7</f>
        <v>0</v>
      </c>
      <c r="I8" s="6">
        <f>G8*H8</f>
        <v>0</v>
      </c>
      <c r="J8" s="40"/>
      <c r="K8" s="109">
        <f t="shared" ref="K8:K10" si="3">K7</f>
        <v>0</v>
      </c>
      <c r="L8" s="6">
        <f>J8*K8</f>
        <v>0</v>
      </c>
      <c r="M8" s="40"/>
      <c r="N8" s="109">
        <f t="shared" ref="N8:N10" si="4">N7</f>
        <v>0</v>
      </c>
      <c r="O8" s="6">
        <f>M8*N8</f>
        <v>0</v>
      </c>
      <c r="P8" s="40"/>
      <c r="Q8" s="109">
        <f t="shared" ref="Q8:Q10" si="5">Q7</f>
        <v>0</v>
      </c>
      <c r="R8" s="6">
        <f>P8*Q8</f>
        <v>0</v>
      </c>
      <c r="S8" s="40"/>
      <c r="T8" s="109">
        <f t="shared" ref="T8:T10" si="6">T7</f>
        <v>0</v>
      </c>
      <c r="U8" s="6">
        <f>S8*T8</f>
        <v>0</v>
      </c>
      <c r="V8" s="40"/>
      <c r="W8" s="109">
        <f t="shared" ref="W8:W10" si="7">W7</f>
        <v>0</v>
      </c>
      <c r="X8" s="6">
        <f>V8*W8</f>
        <v>0</v>
      </c>
      <c r="Y8" s="40"/>
      <c r="Z8" s="109">
        <f t="shared" ref="Z8:Z10" si="8">Z7</f>
        <v>0</v>
      </c>
      <c r="AA8" s="6">
        <f>Y8*Z8</f>
        <v>0</v>
      </c>
      <c r="AB8" s="40"/>
      <c r="AC8" s="109">
        <f t="shared" ref="AC8:AC10" si="9">AC7</f>
        <v>0</v>
      </c>
      <c r="AD8" s="6">
        <f>AB8*AC8</f>
        <v>0</v>
      </c>
      <c r="AE8" s="40"/>
      <c r="AF8" s="109">
        <f t="shared" ref="AF8:AF10" si="10">AF7</f>
        <v>0</v>
      </c>
      <c r="AG8" s="6">
        <f>AE8*AF8</f>
        <v>0</v>
      </c>
    </row>
    <row r="9" spans="1:33" x14ac:dyDescent="0.25">
      <c r="A9" s="11">
        <v>923</v>
      </c>
      <c r="B9" s="22" t="s">
        <v>310</v>
      </c>
      <c r="C9" s="35">
        <f t="shared" si="0"/>
        <v>0</v>
      </c>
      <c r="D9" s="40"/>
      <c r="E9" s="109">
        <f t="shared" si="1"/>
        <v>0</v>
      </c>
      <c r="F9" s="6">
        <f>D9*E9</f>
        <v>0</v>
      </c>
      <c r="G9" s="40"/>
      <c r="H9" s="109">
        <f t="shared" si="2"/>
        <v>0</v>
      </c>
      <c r="I9" s="6">
        <f>G9*H9</f>
        <v>0</v>
      </c>
      <c r="J9" s="40"/>
      <c r="K9" s="109">
        <f t="shared" si="3"/>
        <v>0</v>
      </c>
      <c r="L9" s="6">
        <f>J9*K9</f>
        <v>0</v>
      </c>
      <c r="M9" s="40"/>
      <c r="N9" s="109">
        <f t="shared" si="4"/>
        <v>0</v>
      </c>
      <c r="O9" s="6">
        <f>M9*N9</f>
        <v>0</v>
      </c>
      <c r="P9" s="40"/>
      <c r="Q9" s="109">
        <f t="shared" si="5"/>
        <v>0</v>
      </c>
      <c r="R9" s="6">
        <f>P9*Q9</f>
        <v>0</v>
      </c>
      <c r="S9" s="40"/>
      <c r="T9" s="109">
        <f t="shared" si="6"/>
        <v>0</v>
      </c>
      <c r="U9" s="6">
        <f>S9*T9</f>
        <v>0</v>
      </c>
      <c r="V9" s="40"/>
      <c r="W9" s="109">
        <f t="shared" si="7"/>
        <v>0</v>
      </c>
      <c r="X9" s="6">
        <f>V9*W9</f>
        <v>0</v>
      </c>
      <c r="Y9" s="40"/>
      <c r="Z9" s="109">
        <f t="shared" si="8"/>
        <v>0</v>
      </c>
      <c r="AA9" s="6">
        <f>Y9*Z9</f>
        <v>0</v>
      </c>
      <c r="AB9" s="40"/>
      <c r="AC9" s="109">
        <f t="shared" si="9"/>
        <v>0</v>
      </c>
      <c r="AD9" s="6">
        <f>AB9*AC9</f>
        <v>0</v>
      </c>
      <c r="AE9" s="40"/>
      <c r="AF9" s="109">
        <f t="shared" si="10"/>
        <v>0</v>
      </c>
      <c r="AG9" s="6">
        <f>AE9*AF9</f>
        <v>0</v>
      </c>
    </row>
    <row r="10" spans="1:33" ht="14.45" x14ac:dyDescent="0.3">
      <c r="A10" s="11">
        <v>925</v>
      </c>
      <c r="B10" s="22" t="s">
        <v>309</v>
      </c>
      <c r="C10" s="35">
        <f t="shared" si="0"/>
        <v>0</v>
      </c>
      <c r="D10" s="40"/>
      <c r="E10" s="109">
        <f t="shared" si="1"/>
        <v>0</v>
      </c>
      <c r="F10" s="6">
        <f>D10*E10</f>
        <v>0</v>
      </c>
      <c r="G10" s="40"/>
      <c r="H10" s="109">
        <f t="shared" si="2"/>
        <v>0</v>
      </c>
      <c r="I10" s="6">
        <f>G10*H10</f>
        <v>0</v>
      </c>
      <c r="J10" s="40"/>
      <c r="K10" s="109">
        <f t="shared" si="3"/>
        <v>0</v>
      </c>
      <c r="L10" s="6">
        <f>J10*K10</f>
        <v>0</v>
      </c>
      <c r="M10" s="40"/>
      <c r="N10" s="109">
        <f t="shared" si="4"/>
        <v>0</v>
      </c>
      <c r="O10" s="6">
        <f>M10*N10</f>
        <v>0</v>
      </c>
      <c r="P10" s="40"/>
      <c r="Q10" s="109">
        <f t="shared" si="5"/>
        <v>0</v>
      </c>
      <c r="R10" s="6">
        <f>P10*Q10</f>
        <v>0</v>
      </c>
      <c r="S10" s="40"/>
      <c r="T10" s="109">
        <f t="shared" si="6"/>
        <v>0</v>
      </c>
      <c r="U10" s="6">
        <f>S10*T10</f>
        <v>0</v>
      </c>
      <c r="V10" s="40"/>
      <c r="W10" s="109">
        <f t="shared" si="7"/>
        <v>0</v>
      </c>
      <c r="X10" s="6">
        <f>V10*W10</f>
        <v>0</v>
      </c>
      <c r="Y10" s="40"/>
      <c r="Z10" s="109">
        <f t="shared" si="8"/>
        <v>0</v>
      </c>
      <c r="AA10" s="6">
        <f>Y10*Z10</f>
        <v>0</v>
      </c>
      <c r="AB10" s="40"/>
      <c r="AC10" s="109">
        <f t="shared" si="9"/>
        <v>0</v>
      </c>
      <c r="AD10" s="6">
        <f>AB10*AC10</f>
        <v>0</v>
      </c>
      <c r="AE10" s="40"/>
      <c r="AF10" s="109">
        <f t="shared" si="10"/>
        <v>0</v>
      </c>
      <c r="AG10" s="6">
        <f>AE10*AF10</f>
        <v>0</v>
      </c>
    </row>
    <row r="11" spans="1:33" x14ac:dyDescent="0.25">
      <c r="A11" s="11">
        <v>910</v>
      </c>
      <c r="B11" s="22" t="s">
        <v>325</v>
      </c>
      <c r="C11" s="35">
        <f t="shared" si="0"/>
        <v>0</v>
      </c>
      <c r="D11" s="40"/>
      <c r="E11" s="109">
        <f t="shared" ref="E11:E13" si="11">E7</f>
        <v>0</v>
      </c>
      <c r="F11" s="6">
        <f t="shared" ref="F11:F14" si="12">D11*E11</f>
        <v>0</v>
      </c>
      <c r="G11" s="40"/>
      <c r="H11" s="109">
        <f t="shared" ref="H11:H13" si="13">H7</f>
        <v>0</v>
      </c>
      <c r="I11" s="6">
        <f t="shared" ref="I11:I14" si="14">G11*H11</f>
        <v>0</v>
      </c>
      <c r="J11" s="40"/>
      <c r="K11" s="109">
        <f t="shared" ref="K11:K13" si="15">K7</f>
        <v>0</v>
      </c>
      <c r="L11" s="6">
        <f t="shared" ref="L11:L14" si="16">J11*K11</f>
        <v>0</v>
      </c>
      <c r="M11" s="40"/>
      <c r="N11" s="109">
        <f t="shared" ref="N11:N13" si="17">N7</f>
        <v>0</v>
      </c>
      <c r="O11" s="6">
        <f t="shared" ref="O11:O14" si="18">M11*N11</f>
        <v>0</v>
      </c>
      <c r="P11" s="40"/>
      <c r="Q11" s="109">
        <f t="shared" ref="Q11:Q13" si="19">Q7</f>
        <v>0</v>
      </c>
      <c r="R11" s="6">
        <f t="shared" ref="R11:R14" si="20">P11*Q11</f>
        <v>0</v>
      </c>
      <c r="S11" s="40"/>
      <c r="T11" s="109">
        <f t="shared" ref="T11:T13" si="21">T7</f>
        <v>0</v>
      </c>
      <c r="U11" s="6">
        <f t="shared" ref="U11:U14" si="22">S11*T11</f>
        <v>0</v>
      </c>
      <c r="V11" s="40"/>
      <c r="W11" s="109">
        <f t="shared" ref="W11:W13" si="23">W7</f>
        <v>0</v>
      </c>
      <c r="X11" s="6">
        <f t="shared" ref="X11:X14" si="24">V11*W11</f>
        <v>0</v>
      </c>
      <c r="Y11" s="40"/>
      <c r="Z11" s="109">
        <f t="shared" ref="Z11:Z13" si="25">Z7</f>
        <v>0</v>
      </c>
      <c r="AA11" s="6">
        <f t="shared" ref="AA11:AA14" si="26">Y11*Z11</f>
        <v>0</v>
      </c>
      <c r="AB11" s="40"/>
      <c r="AC11" s="109">
        <f t="shared" ref="AC11:AC13" si="27">AC7</f>
        <v>0</v>
      </c>
      <c r="AD11" s="6">
        <f t="shared" ref="AD11:AD14" si="28">AB11*AC11</f>
        <v>0</v>
      </c>
      <c r="AE11" s="40"/>
      <c r="AF11" s="109">
        <f t="shared" ref="AF11:AF13" si="29">AF7</f>
        <v>0</v>
      </c>
      <c r="AG11" s="6">
        <f t="shared" ref="AG11:AG14" si="30">AE11*AF11</f>
        <v>0</v>
      </c>
    </row>
    <row r="12" spans="1:33" x14ac:dyDescent="0.25">
      <c r="A12" s="11">
        <v>911</v>
      </c>
      <c r="B12" s="22" t="s">
        <v>326</v>
      </c>
      <c r="C12" s="35">
        <f t="shared" si="0"/>
        <v>0</v>
      </c>
      <c r="D12" s="40"/>
      <c r="E12" s="109">
        <f t="shared" si="11"/>
        <v>0</v>
      </c>
      <c r="F12" s="6">
        <f t="shared" si="12"/>
        <v>0</v>
      </c>
      <c r="G12" s="40"/>
      <c r="H12" s="109">
        <f t="shared" si="13"/>
        <v>0</v>
      </c>
      <c r="I12" s="6">
        <f t="shared" si="14"/>
        <v>0</v>
      </c>
      <c r="J12" s="40"/>
      <c r="K12" s="109">
        <f t="shared" si="15"/>
        <v>0</v>
      </c>
      <c r="L12" s="6">
        <f t="shared" si="16"/>
        <v>0</v>
      </c>
      <c r="M12" s="40"/>
      <c r="N12" s="109">
        <f t="shared" si="17"/>
        <v>0</v>
      </c>
      <c r="O12" s="6">
        <f t="shared" si="18"/>
        <v>0</v>
      </c>
      <c r="P12" s="40"/>
      <c r="Q12" s="109">
        <f t="shared" si="19"/>
        <v>0</v>
      </c>
      <c r="R12" s="6">
        <f t="shared" si="20"/>
        <v>0</v>
      </c>
      <c r="S12" s="40"/>
      <c r="T12" s="109">
        <f t="shared" si="21"/>
        <v>0</v>
      </c>
      <c r="U12" s="6">
        <f t="shared" si="22"/>
        <v>0</v>
      </c>
      <c r="V12" s="40"/>
      <c r="W12" s="109">
        <f t="shared" si="23"/>
        <v>0</v>
      </c>
      <c r="X12" s="6">
        <f t="shared" si="24"/>
        <v>0</v>
      </c>
      <c r="Y12" s="40"/>
      <c r="Z12" s="109">
        <f t="shared" si="25"/>
        <v>0</v>
      </c>
      <c r="AA12" s="6">
        <f t="shared" si="26"/>
        <v>0</v>
      </c>
      <c r="AB12" s="40"/>
      <c r="AC12" s="109">
        <f t="shared" si="27"/>
        <v>0</v>
      </c>
      <c r="AD12" s="6">
        <f t="shared" si="28"/>
        <v>0</v>
      </c>
      <c r="AE12" s="40"/>
      <c r="AF12" s="109">
        <f t="shared" si="29"/>
        <v>0</v>
      </c>
      <c r="AG12" s="6">
        <f t="shared" si="30"/>
        <v>0</v>
      </c>
    </row>
    <row r="13" spans="1:33" ht="14.45" x14ac:dyDescent="0.3">
      <c r="A13" s="11">
        <v>912</v>
      </c>
      <c r="B13" s="22" t="s">
        <v>324</v>
      </c>
      <c r="C13" s="35">
        <f t="shared" si="0"/>
        <v>0</v>
      </c>
      <c r="D13" s="40"/>
      <c r="E13" s="109">
        <f t="shared" si="11"/>
        <v>0</v>
      </c>
      <c r="F13" s="6">
        <f t="shared" si="12"/>
        <v>0</v>
      </c>
      <c r="G13" s="40"/>
      <c r="H13" s="109">
        <f t="shared" si="13"/>
        <v>0</v>
      </c>
      <c r="I13" s="6">
        <f t="shared" si="14"/>
        <v>0</v>
      </c>
      <c r="J13" s="40"/>
      <c r="K13" s="109">
        <f t="shared" si="15"/>
        <v>0</v>
      </c>
      <c r="L13" s="6">
        <f t="shared" si="16"/>
        <v>0</v>
      </c>
      <c r="M13" s="40"/>
      <c r="N13" s="109">
        <f t="shared" si="17"/>
        <v>0</v>
      </c>
      <c r="O13" s="6">
        <f t="shared" si="18"/>
        <v>0</v>
      </c>
      <c r="P13" s="40"/>
      <c r="Q13" s="109">
        <f t="shared" si="19"/>
        <v>0</v>
      </c>
      <c r="R13" s="6">
        <f t="shared" si="20"/>
        <v>0</v>
      </c>
      <c r="S13" s="40"/>
      <c r="T13" s="109">
        <f t="shared" si="21"/>
        <v>0</v>
      </c>
      <c r="U13" s="6">
        <f t="shared" si="22"/>
        <v>0</v>
      </c>
      <c r="V13" s="40"/>
      <c r="W13" s="109">
        <f t="shared" si="23"/>
        <v>0</v>
      </c>
      <c r="X13" s="6">
        <f t="shared" si="24"/>
        <v>0</v>
      </c>
      <c r="Y13" s="40"/>
      <c r="Z13" s="109">
        <f t="shared" si="25"/>
        <v>0</v>
      </c>
      <c r="AA13" s="6">
        <f t="shared" si="26"/>
        <v>0</v>
      </c>
      <c r="AB13" s="40"/>
      <c r="AC13" s="109">
        <f t="shared" si="27"/>
        <v>0</v>
      </c>
      <c r="AD13" s="6">
        <f t="shared" si="28"/>
        <v>0</v>
      </c>
      <c r="AE13" s="40"/>
      <c r="AF13" s="109">
        <f t="shared" si="29"/>
        <v>0</v>
      </c>
      <c r="AG13" s="6">
        <f t="shared" si="30"/>
        <v>0</v>
      </c>
    </row>
    <row r="14" spans="1:33" ht="14.45" x14ac:dyDescent="0.3">
      <c r="A14" s="11">
        <v>913</v>
      </c>
      <c r="B14" s="22" t="s">
        <v>328</v>
      </c>
      <c r="C14" s="51">
        <f t="shared" si="0"/>
        <v>0</v>
      </c>
      <c r="D14" s="41"/>
      <c r="E14" s="110">
        <f>E9</f>
        <v>0</v>
      </c>
      <c r="F14" s="15">
        <f t="shared" si="12"/>
        <v>0</v>
      </c>
      <c r="G14" s="41"/>
      <c r="H14" s="110">
        <f>H9</f>
        <v>0</v>
      </c>
      <c r="I14" s="15">
        <f t="shared" si="14"/>
        <v>0</v>
      </c>
      <c r="J14" s="41"/>
      <c r="K14" s="110">
        <f>K9</f>
        <v>0</v>
      </c>
      <c r="L14" s="15">
        <f t="shared" si="16"/>
        <v>0</v>
      </c>
      <c r="M14" s="41"/>
      <c r="N14" s="110">
        <f>N9</f>
        <v>0</v>
      </c>
      <c r="O14" s="15">
        <f t="shared" si="18"/>
        <v>0</v>
      </c>
      <c r="P14" s="41"/>
      <c r="Q14" s="110">
        <f>Q9</f>
        <v>0</v>
      </c>
      <c r="R14" s="15">
        <f t="shared" si="20"/>
        <v>0</v>
      </c>
      <c r="S14" s="41"/>
      <c r="T14" s="110">
        <f>T9</f>
        <v>0</v>
      </c>
      <c r="U14" s="15">
        <f t="shared" si="22"/>
        <v>0</v>
      </c>
      <c r="V14" s="41"/>
      <c r="W14" s="110">
        <f>W9</f>
        <v>0</v>
      </c>
      <c r="X14" s="15">
        <f t="shared" si="24"/>
        <v>0</v>
      </c>
      <c r="Y14" s="41"/>
      <c r="Z14" s="110">
        <f>Z9</f>
        <v>0</v>
      </c>
      <c r="AA14" s="15">
        <f t="shared" si="26"/>
        <v>0</v>
      </c>
      <c r="AB14" s="41"/>
      <c r="AC14" s="110">
        <f>AC9</f>
        <v>0</v>
      </c>
      <c r="AD14" s="15">
        <f t="shared" si="28"/>
        <v>0</v>
      </c>
      <c r="AE14" s="41"/>
      <c r="AF14" s="110">
        <f>AF9</f>
        <v>0</v>
      </c>
      <c r="AG14" s="15">
        <f t="shared" si="30"/>
        <v>0</v>
      </c>
    </row>
    <row r="15" spans="1:33" ht="14.45" x14ac:dyDescent="0.3">
      <c r="A15" s="11"/>
      <c r="B15" s="54" t="s">
        <v>335</v>
      </c>
      <c r="C15" s="35">
        <f>SUM(C6:C9)</f>
        <v>0</v>
      </c>
      <c r="D15" s="8"/>
      <c r="E15" s="13"/>
      <c r="F15" s="8"/>
      <c r="G15" s="8"/>
      <c r="H15" s="13"/>
      <c r="I15" s="8"/>
      <c r="J15" s="8"/>
      <c r="K15" s="13"/>
      <c r="L15" s="8"/>
      <c r="M15" s="8"/>
      <c r="N15" s="13"/>
      <c r="O15" s="8"/>
      <c r="P15" s="8"/>
      <c r="Q15" s="13"/>
      <c r="R15" s="8"/>
      <c r="S15" s="8"/>
      <c r="T15" s="13"/>
      <c r="U15" s="8"/>
      <c r="V15" s="8"/>
      <c r="W15" s="13"/>
      <c r="X15" s="8"/>
      <c r="Y15" s="8"/>
      <c r="Z15" s="13"/>
      <c r="AA15" s="8"/>
      <c r="AB15" s="8"/>
      <c r="AC15" s="13"/>
      <c r="AD15" s="8"/>
      <c r="AE15" s="8"/>
      <c r="AF15" s="13"/>
      <c r="AG15" s="8"/>
    </row>
    <row r="16" spans="1:33" s="22" customFormat="1" ht="14.45" x14ac:dyDescent="0.3">
      <c r="A16" s="24"/>
      <c r="B16" s="55" t="s">
        <v>336</v>
      </c>
      <c r="C16" s="52">
        <f>SUM(C6:C10)-SUM(C11:C14)</f>
        <v>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4" s="22" customFormat="1" ht="14.45" x14ac:dyDescent="0.3">
      <c r="C17" s="26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4" ht="14.45" customHeight="1" x14ac:dyDescent="0.25">
      <c r="A18" s="172" t="s">
        <v>358</v>
      </c>
      <c r="B18" s="173"/>
      <c r="C18" s="178" t="s">
        <v>410</v>
      </c>
      <c r="D18" s="181" t="s">
        <v>334</v>
      </c>
      <c r="E18" s="182"/>
      <c r="F18" s="183"/>
      <c r="G18" s="182" t="s">
        <v>334</v>
      </c>
      <c r="H18" s="182"/>
      <c r="I18" s="183"/>
      <c r="J18" s="182" t="s">
        <v>334</v>
      </c>
      <c r="K18" s="182"/>
      <c r="L18" s="183"/>
      <c r="M18" s="182" t="s">
        <v>334</v>
      </c>
      <c r="N18" s="182"/>
      <c r="O18" s="183"/>
      <c r="P18" s="182" t="s">
        <v>334</v>
      </c>
      <c r="Q18" s="182"/>
      <c r="R18" s="183"/>
      <c r="S18" s="182" t="s">
        <v>334</v>
      </c>
      <c r="T18" s="182"/>
      <c r="U18" s="183"/>
      <c r="V18" s="182" t="s">
        <v>334</v>
      </c>
      <c r="W18" s="182"/>
      <c r="X18" s="183"/>
      <c r="Y18" s="182" t="s">
        <v>334</v>
      </c>
      <c r="Z18" s="182"/>
      <c r="AA18" s="183"/>
      <c r="AB18" s="182" t="s">
        <v>334</v>
      </c>
      <c r="AC18" s="182"/>
      <c r="AD18" s="183"/>
      <c r="AE18" s="182" t="s">
        <v>334</v>
      </c>
      <c r="AF18" s="182"/>
      <c r="AG18" s="183"/>
    </row>
    <row r="19" spans="1:34" x14ac:dyDescent="0.25">
      <c r="A19" s="174"/>
      <c r="B19" s="175"/>
      <c r="C19" s="179"/>
      <c r="D19" s="184" t="str">
        <f>D4</f>
        <v>#NOM</v>
      </c>
      <c r="E19" s="185"/>
      <c r="F19" s="186"/>
      <c r="G19" s="184" t="str">
        <f>G4</f>
        <v>#NOM</v>
      </c>
      <c r="H19" s="185"/>
      <c r="I19" s="186"/>
      <c r="J19" s="184" t="str">
        <f>J4</f>
        <v>#NOM</v>
      </c>
      <c r="K19" s="185"/>
      <c r="L19" s="186"/>
      <c r="M19" s="184" t="str">
        <f>M4</f>
        <v>#NOM</v>
      </c>
      <c r="N19" s="185"/>
      <c r="O19" s="186"/>
      <c r="P19" s="184" t="str">
        <f>P4</f>
        <v>#NOM</v>
      </c>
      <c r="Q19" s="185"/>
      <c r="R19" s="186"/>
      <c r="S19" s="184" t="str">
        <f>S4</f>
        <v>#NOM</v>
      </c>
      <c r="T19" s="185"/>
      <c r="U19" s="186"/>
      <c r="V19" s="184" t="str">
        <f>V4</f>
        <v>#NOM</v>
      </c>
      <c r="W19" s="185"/>
      <c r="X19" s="186"/>
      <c r="Y19" s="184" t="str">
        <f>Y4</f>
        <v>#NOM</v>
      </c>
      <c r="Z19" s="185"/>
      <c r="AA19" s="186"/>
      <c r="AB19" s="184" t="str">
        <f>AB4</f>
        <v>#NOM</v>
      </c>
      <c r="AC19" s="185"/>
      <c r="AD19" s="186"/>
      <c r="AE19" s="184" t="str">
        <f>AE4</f>
        <v>#NOM</v>
      </c>
      <c r="AF19" s="185"/>
      <c r="AG19" s="186"/>
    </row>
    <row r="20" spans="1:34" ht="28.9" customHeight="1" x14ac:dyDescent="0.25">
      <c r="A20" s="176"/>
      <c r="B20" s="177"/>
      <c r="C20" s="180"/>
      <c r="D20" s="34" t="s">
        <v>312</v>
      </c>
      <c r="E20" s="33" t="s">
        <v>332</v>
      </c>
      <c r="F20" s="44" t="s">
        <v>333</v>
      </c>
      <c r="G20" s="34" t="s">
        <v>312</v>
      </c>
      <c r="H20" s="33" t="s">
        <v>332</v>
      </c>
      <c r="I20" s="44" t="s">
        <v>333</v>
      </c>
      <c r="J20" s="34" t="s">
        <v>312</v>
      </c>
      <c r="K20" s="33" t="s">
        <v>332</v>
      </c>
      <c r="L20" s="44" t="s">
        <v>333</v>
      </c>
      <c r="M20" s="34" t="s">
        <v>312</v>
      </c>
      <c r="N20" s="33" t="s">
        <v>332</v>
      </c>
      <c r="O20" s="44" t="s">
        <v>333</v>
      </c>
      <c r="P20" s="34" t="s">
        <v>312</v>
      </c>
      <c r="Q20" s="33" t="s">
        <v>332</v>
      </c>
      <c r="R20" s="44" t="s">
        <v>333</v>
      </c>
      <c r="S20" s="34" t="s">
        <v>312</v>
      </c>
      <c r="T20" s="33" t="s">
        <v>332</v>
      </c>
      <c r="U20" s="44" t="s">
        <v>333</v>
      </c>
      <c r="V20" s="34" t="s">
        <v>312</v>
      </c>
      <c r="W20" s="33" t="s">
        <v>332</v>
      </c>
      <c r="X20" s="44" t="s">
        <v>333</v>
      </c>
      <c r="Y20" s="34" t="s">
        <v>312</v>
      </c>
      <c r="Z20" s="33" t="s">
        <v>332</v>
      </c>
      <c r="AA20" s="44" t="s">
        <v>333</v>
      </c>
      <c r="AB20" s="34" t="s">
        <v>312</v>
      </c>
      <c r="AC20" s="33" t="s">
        <v>332</v>
      </c>
      <c r="AD20" s="44" t="s">
        <v>333</v>
      </c>
      <c r="AE20" s="34" t="s">
        <v>312</v>
      </c>
      <c r="AF20" s="33" t="s">
        <v>332</v>
      </c>
      <c r="AG20" s="44" t="s">
        <v>333</v>
      </c>
    </row>
    <row r="21" spans="1:34" ht="14.45" x14ac:dyDescent="0.3">
      <c r="A21" s="10">
        <v>41</v>
      </c>
      <c r="B21" s="31" t="s">
        <v>391</v>
      </c>
      <c r="C21" s="59">
        <f>F21+I21+L21+O21+R21+U21+X21+AA21+AD21+AG21</f>
        <v>0</v>
      </c>
      <c r="D21" s="37"/>
      <c r="E21" s="109">
        <f>E6</f>
        <v>0</v>
      </c>
      <c r="F21" s="6">
        <f t="shared" ref="F21:F26" si="31">D21*E21</f>
        <v>0</v>
      </c>
      <c r="G21" s="40"/>
      <c r="H21" s="109">
        <f>H6</f>
        <v>0</v>
      </c>
      <c r="I21" s="6">
        <f t="shared" ref="I21:I26" si="32">G21*H21</f>
        <v>0</v>
      </c>
      <c r="J21" s="40"/>
      <c r="K21" s="109">
        <f>K6</f>
        <v>0</v>
      </c>
      <c r="L21" s="6">
        <f t="shared" ref="L21:L26" si="33">J21*K21</f>
        <v>0</v>
      </c>
      <c r="M21" s="40"/>
      <c r="N21" s="109">
        <f>N6</f>
        <v>0</v>
      </c>
      <c r="O21" s="6">
        <f t="shared" ref="O21:O26" si="34">M21*N21</f>
        <v>0</v>
      </c>
      <c r="P21" s="40"/>
      <c r="Q21" s="109">
        <f>Q6</f>
        <v>0</v>
      </c>
      <c r="R21" s="6">
        <f t="shared" ref="R21:R26" si="35">P21*Q21</f>
        <v>0</v>
      </c>
      <c r="S21" s="40"/>
      <c r="T21" s="109">
        <f>T6</f>
        <v>0</v>
      </c>
      <c r="U21" s="6">
        <f t="shared" ref="U21:U26" si="36">S21*T21</f>
        <v>0</v>
      </c>
      <c r="V21" s="40"/>
      <c r="W21" s="109">
        <f>W6</f>
        <v>0</v>
      </c>
      <c r="X21" s="6">
        <f t="shared" ref="X21:X26" si="37">V21*W21</f>
        <v>0</v>
      </c>
      <c r="Y21" s="40"/>
      <c r="Z21" s="109">
        <f>Z6</f>
        <v>0</v>
      </c>
      <c r="AA21" s="6">
        <f t="shared" ref="AA21:AA26" si="38">Y21*Z21</f>
        <v>0</v>
      </c>
      <c r="AB21" s="40"/>
      <c r="AC21" s="109">
        <f>AC6</f>
        <v>0</v>
      </c>
      <c r="AD21" s="6">
        <f t="shared" ref="AD21:AD26" si="39">AB21*AC21</f>
        <v>0</v>
      </c>
      <c r="AE21" s="40"/>
      <c r="AF21" s="109">
        <f>AF6</f>
        <v>0</v>
      </c>
      <c r="AG21" s="6">
        <f t="shared" ref="AG21:AG26" si="40">AE21*AF21</f>
        <v>0</v>
      </c>
    </row>
    <row r="22" spans="1:34" ht="14.45" x14ac:dyDescent="0.3">
      <c r="A22" s="11">
        <v>42</v>
      </c>
      <c r="B22" s="22" t="s">
        <v>341</v>
      </c>
      <c r="C22" s="35">
        <f t="shared" ref="C22:C26" si="41">F22+I22+L22+O22+R22+U22+X22+AA22+AD22+AG22</f>
        <v>0</v>
      </c>
      <c r="D22" s="37"/>
      <c r="E22" s="109">
        <f>E21</f>
        <v>0</v>
      </c>
      <c r="F22" s="6">
        <f t="shared" si="31"/>
        <v>0</v>
      </c>
      <c r="G22" s="40"/>
      <c r="H22" s="109">
        <f>H21</f>
        <v>0</v>
      </c>
      <c r="I22" s="6">
        <f t="shared" si="32"/>
        <v>0</v>
      </c>
      <c r="J22" s="40"/>
      <c r="K22" s="109">
        <f>K21</f>
        <v>0</v>
      </c>
      <c r="L22" s="6">
        <f t="shared" si="33"/>
        <v>0</v>
      </c>
      <c r="M22" s="40"/>
      <c r="N22" s="109">
        <f>N21</f>
        <v>0</v>
      </c>
      <c r="O22" s="6">
        <f t="shared" si="34"/>
        <v>0</v>
      </c>
      <c r="P22" s="40"/>
      <c r="Q22" s="109">
        <f>Q21</f>
        <v>0</v>
      </c>
      <c r="R22" s="6">
        <f t="shared" si="35"/>
        <v>0</v>
      </c>
      <c r="S22" s="40"/>
      <c r="T22" s="109">
        <f>T21</f>
        <v>0</v>
      </c>
      <c r="U22" s="6">
        <f t="shared" si="36"/>
        <v>0</v>
      </c>
      <c r="V22" s="40"/>
      <c r="W22" s="109">
        <f>W21</f>
        <v>0</v>
      </c>
      <c r="X22" s="6">
        <f t="shared" si="37"/>
        <v>0</v>
      </c>
      <c r="Y22" s="40"/>
      <c r="Z22" s="109">
        <f>Z21</f>
        <v>0</v>
      </c>
      <c r="AA22" s="6">
        <f t="shared" si="38"/>
        <v>0</v>
      </c>
      <c r="AB22" s="40"/>
      <c r="AC22" s="109">
        <f>AC21</f>
        <v>0</v>
      </c>
      <c r="AD22" s="6">
        <f t="shared" si="39"/>
        <v>0</v>
      </c>
      <c r="AE22" s="40"/>
      <c r="AF22" s="109">
        <f>AF21</f>
        <v>0</v>
      </c>
      <c r="AG22" s="6">
        <f t="shared" si="40"/>
        <v>0</v>
      </c>
    </row>
    <row r="23" spans="1:34" x14ac:dyDescent="0.25">
      <c r="A23" s="11">
        <v>43</v>
      </c>
      <c r="B23" s="22" t="s">
        <v>343</v>
      </c>
      <c r="C23" s="35">
        <f t="shared" si="41"/>
        <v>0</v>
      </c>
      <c r="D23" s="37"/>
      <c r="E23" s="109">
        <f>E22</f>
        <v>0</v>
      </c>
      <c r="F23" s="6">
        <f t="shared" si="31"/>
        <v>0</v>
      </c>
      <c r="G23" s="40"/>
      <c r="H23" s="109">
        <f>H22</f>
        <v>0</v>
      </c>
      <c r="I23" s="6">
        <f t="shared" si="32"/>
        <v>0</v>
      </c>
      <c r="J23" s="40"/>
      <c r="K23" s="109">
        <f>K22</f>
        <v>0</v>
      </c>
      <c r="L23" s="6">
        <f t="shared" si="33"/>
        <v>0</v>
      </c>
      <c r="M23" s="40"/>
      <c r="N23" s="109">
        <f>N22</f>
        <v>0</v>
      </c>
      <c r="O23" s="6">
        <f t="shared" si="34"/>
        <v>0</v>
      </c>
      <c r="P23" s="40"/>
      <c r="Q23" s="109">
        <f>Q22</f>
        <v>0</v>
      </c>
      <c r="R23" s="6">
        <f t="shared" si="35"/>
        <v>0</v>
      </c>
      <c r="S23" s="40"/>
      <c r="T23" s="109">
        <f>T22</f>
        <v>0</v>
      </c>
      <c r="U23" s="6">
        <f t="shared" si="36"/>
        <v>0</v>
      </c>
      <c r="V23" s="40"/>
      <c r="W23" s="109">
        <f>W22</f>
        <v>0</v>
      </c>
      <c r="X23" s="6">
        <f t="shared" si="37"/>
        <v>0</v>
      </c>
      <c r="Y23" s="40"/>
      <c r="Z23" s="109">
        <f>Z22</f>
        <v>0</v>
      </c>
      <c r="AA23" s="6">
        <f t="shared" si="38"/>
        <v>0</v>
      </c>
      <c r="AB23" s="40"/>
      <c r="AC23" s="109">
        <f>AC22</f>
        <v>0</v>
      </c>
      <c r="AD23" s="6">
        <f t="shared" si="39"/>
        <v>0</v>
      </c>
      <c r="AE23" s="40"/>
      <c r="AF23" s="109">
        <f>AF22</f>
        <v>0</v>
      </c>
      <c r="AG23" s="6">
        <f t="shared" si="40"/>
        <v>0</v>
      </c>
    </row>
    <row r="24" spans="1:34" ht="14.45" x14ac:dyDescent="0.3">
      <c r="A24" s="11">
        <v>44</v>
      </c>
      <c r="B24" s="22" t="s">
        <v>344</v>
      </c>
      <c r="C24" s="35">
        <f t="shared" si="41"/>
        <v>0</v>
      </c>
      <c r="D24" s="37"/>
      <c r="E24" s="109">
        <f>E23</f>
        <v>0</v>
      </c>
      <c r="F24" s="6">
        <f t="shared" si="31"/>
        <v>0</v>
      </c>
      <c r="G24" s="40"/>
      <c r="H24" s="109">
        <f>H23</f>
        <v>0</v>
      </c>
      <c r="I24" s="6">
        <f t="shared" si="32"/>
        <v>0</v>
      </c>
      <c r="J24" s="40"/>
      <c r="K24" s="109">
        <f>K23</f>
        <v>0</v>
      </c>
      <c r="L24" s="6">
        <f t="shared" si="33"/>
        <v>0</v>
      </c>
      <c r="M24" s="40"/>
      <c r="N24" s="109">
        <f>N23</f>
        <v>0</v>
      </c>
      <c r="O24" s="6">
        <f t="shared" si="34"/>
        <v>0</v>
      </c>
      <c r="P24" s="40"/>
      <c r="Q24" s="109">
        <f>Q23</f>
        <v>0</v>
      </c>
      <c r="R24" s="6">
        <f t="shared" si="35"/>
        <v>0</v>
      </c>
      <c r="S24" s="40"/>
      <c r="T24" s="109">
        <f>T23</f>
        <v>0</v>
      </c>
      <c r="U24" s="6">
        <f t="shared" si="36"/>
        <v>0</v>
      </c>
      <c r="V24" s="40"/>
      <c r="W24" s="109">
        <f>W23</f>
        <v>0</v>
      </c>
      <c r="X24" s="6">
        <f t="shared" si="37"/>
        <v>0</v>
      </c>
      <c r="Y24" s="40"/>
      <c r="Z24" s="109">
        <f>Z23</f>
        <v>0</v>
      </c>
      <c r="AA24" s="6">
        <f t="shared" si="38"/>
        <v>0</v>
      </c>
      <c r="AB24" s="40"/>
      <c r="AC24" s="109">
        <f>AC23</f>
        <v>0</v>
      </c>
      <c r="AD24" s="6">
        <f t="shared" si="39"/>
        <v>0</v>
      </c>
      <c r="AE24" s="40"/>
      <c r="AF24" s="109">
        <f>AF23</f>
        <v>0</v>
      </c>
      <c r="AG24" s="6">
        <f t="shared" si="40"/>
        <v>0</v>
      </c>
    </row>
    <row r="25" spans="1:34" ht="14.45" x14ac:dyDescent="0.3">
      <c r="A25" s="11">
        <v>451</v>
      </c>
      <c r="B25" s="22" t="s">
        <v>395</v>
      </c>
      <c r="C25" s="35">
        <f t="shared" si="41"/>
        <v>0</v>
      </c>
      <c r="D25" s="37"/>
      <c r="E25" s="109">
        <f>E23</f>
        <v>0</v>
      </c>
      <c r="F25" s="6">
        <f t="shared" si="31"/>
        <v>0</v>
      </c>
      <c r="G25" s="40"/>
      <c r="H25" s="109">
        <f>H23</f>
        <v>0</v>
      </c>
      <c r="I25" s="6">
        <f t="shared" si="32"/>
        <v>0</v>
      </c>
      <c r="J25" s="40"/>
      <c r="K25" s="109">
        <f>K23</f>
        <v>0</v>
      </c>
      <c r="L25" s="6">
        <f t="shared" si="33"/>
        <v>0</v>
      </c>
      <c r="M25" s="40"/>
      <c r="N25" s="109">
        <f>N23</f>
        <v>0</v>
      </c>
      <c r="O25" s="6">
        <f t="shared" si="34"/>
        <v>0</v>
      </c>
      <c r="P25" s="40"/>
      <c r="Q25" s="109">
        <f>Q23</f>
        <v>0</v>
      </c>
      <c r="R25" s="6">
        <f t="shared" si="35"/>
        <v>0</v>
      </c>
      <c r="S25" s="40"/>
      <c r="T25" s="109">
        <f>T23</f>
        <v>0</v>
      </c>
      <c r="U25" s="6">
        <f t="shared" si="36"/>
        <v>0</v>
      </c>
      <c r="V25" s="40"/>
      <c r="W25" s="109">
        <f>W23</f>
        <v>0</v>
      </c>
      <c r="X25" s="6">
        <f t="shared" si="37"/>
        <v>0</v>
      </c>
      <c r="Y25" s="40"/>
      <c r="Z25" s="109">
        <f>Z23</f>
        <v>0</v>
      </c>
      <c r="AA25" s="6">
        <f t="shared" si="38"/>
        <v>0</v>
      </c>
      <c r="AB25" s="40"/>
      <c r="AC25" s="109">
        <f>AC23</f>
        <v>0</v>
      </c>
      <c r="AD25" s="6">
        <f t="shared" si="39"/>
        <v>0</v>
      </c>
      <c r="AE25" s="40"/>
      <c r="AF25" s="109">
        <f>AF23</f>
        <v>0</v>
      </c>
      <c r="AG25" s="6">
        <f t="shared" si="40"/>
        <v>0</v>
      </c>
    </row>
    <row r="26" spans="1:34" ht="14.45" x14ac:dyDescent="0.3">
      <c r="A26" s="11">
        <v>46</v>
      </c>
      <c r="B26" s="22" t="s">
        <v>346</v>
      </c>
      <c r="C26" s="51">
        <f t="shared" si="41"/>
        <v>0</v>
      </c>
      <c r="D26" s="38"/>
      <c r="E26" s="110">
        <f>E23</f>
        <v>0</v>
      </c>
      <c r="F26" s="15">
        <f t="shared" si="31"/>
        <v>0</v>
      </c>
      <c r="G26" s="41"/>
      <c r="H26" s="110">
        <f>H23</f>
        <v>0</v>
      </c>
      <c r="I26" s="15">
        <f t="shared" si="32"/>
        <v>0</v>
      </c>
      <c r="J26" s="41"/>
      <c r="K26" s="110">
        <f>K23</f>
        <v>0</v>
      </c>
      <c r="L26" s="15">
        <f t="shared" si="33"/>
        <v>0</v>
      </c>
      <c r="M26" s="41"/>
      <c r="N26" s="110">
        <f>N23</f>
        <v>0</v>
      </c>
      <c r="O26" s="15">
        <f t="shared" si="34"/>
        <v>0</v>
      </c>
      <c r="P26" s="41"/>
      <c r="Q26" s="110">
        <f>Q23</f>
        <v>0</v>
      </c>
      <c r="R26" s="15">
        <f t="shared" si="35"/>
        <v>0</v>
      </c>
      <c r="S26" s="41"/>
      <c r="T26" s="110">
        <f>T23</f>
        <v>0</v>
      </c>
      <c r="U26" s="15">
        <f t="shared" si="36"/>
        <v>0</v>
      </c>
      <c r="V26" s="41"/>
      <c r="W26" s="110">
        <f>W23</f>
        <v>0</v>
      </c>
      <c r="X26" s="15">
        <f t="shared" si="37"/>
        <v>0</v>
      </c>
      <c r="Y26" s="41"/>
      <c r="Z26" s="110">
        <f>Z23</f>
        <v>0</v>
      </c>
      <c r="AA26" s="15">
        <f t="shared" si="38"/>
        <v>0</v>
      </c>
      <c r="AB26" s="41"/>
      <c r="AC26" s="110">
        <f>AC23</f>
        <v>0</v>
      </c>
      <c r="AD26" s="15">
        <f t="shared" si="39"/>
        <v>0</v>
      </c>
      <c r="AE26" s="41"/>
      <c r="AF26" s="110">
        <f>AF23</f>
        <v>0</v>
      </c>
      <c r="AG26" s="15">
        <f t="shared" si="40"/>
        <v>0</v>
      </c>
    </row>
    <row r="27" spans="1:34" ht="14.45" x14ac:dyDescent="0.3">
      <c r="A27" s="12"/>
      <c r="B27" s="55" t="s">
        <v>337</v>
      </c>
      <c r="C27" s="60">
        <f>SUM(C21:C26)</f>
        <v>0</v>
      </c>
      <c r="D27" s="9"/>
      <c r="E27" s="9"/>
      <c r="F27" s="4"/>
      <c r="G27" s="9"/>
      <c r="H27" s="9"/>
      <c r="I27" s="4"/>
      <c r="J27" s="9"/>
      <c r="K27" s="9"/>
      <c r="L27" s="4"/>
      <c r="M27" s="9"/>
      <c r="N27" s="9"/>
      <c r="O27" s="4"/>
      <c r="P27" s="9"/>
      <c r="Q27" s="9"/>
      <c r="R27" s="4"/>
      <c r="S27" s="9"/>
      <c r="T27" s="9"/>
      <c r="U27" s="4"/>
      <c r="V27" s="9"/>
      <c r="W27" s="9"/>
      <c r="X27" s="4"/>
      <c r="Y27" s="9"/>
      <c r="Z27" s="9"/>
      <c r="AA27" s="4"/>
      <c r="AB27" s="9"/>
      <c r="AC27" s="9"/>
      <c r="AD27" s="4"/>
      <c r="AE27" s="9"/>
      <c r="AF27" s="9"/>
      <c r="AG27" s="4"/>
      <c r="AH27" s="9"/>
    </row>
    <row r="28" spans="1:34" x14ac:dyDescent="0.25">
      <c r="A28" s="63"/>
      <c r="B28" s="54"/>
      <c r="C28" s="30"/>
      <c r="D28" s="9"/>
      <c r="E28" s="9"/>
      <c r="F28" s="4"/>
      <c r="G28" s="9"/>
      <c r="H28" s="9"/>
      <c r="I28" s="4"/>
      <c r="J28" s="9"/>
      <c r="K28" s="9"/>
      <c r="L28" s="4"/>
      <c r="M28" s="9"/>
      <c r="N28" s="9"/>
      <c r="O28" s="4"/>
      <c r="P28" s="9"/>
      <c r="Q28" s="9"/>
      <c r="R28" s="4"/>
      <c r="S28" s="9"/>
      <c r="T28" s="9"/>
      <c r="U28" s="4"/>
      <c r="V28" s="9"/>
      <c r="W28" s="9"/>
      <c r="X28" s="4"/>
      <c r="Y28" s="9"/>
      <c r="Z28" s="9"/>
      <c r="AA28" s="4"/>
      <c r="AB28" s="9"/>
      <c r="AC28" s="9"/>
      <c r="AD28" s="4"/>
      <c r="AE28" s="9"/>
      <c r="AF28" s="9"/>
      <c r="AG28" s="4"/>
      <c r="AH28" s="9"/>
    </row>
    <row r="29" spans="1:34" ht="14.45" customHeight="1" x14ac:dyDescent="0.25">
      <c r="A29" s="181" t="s">
        <v>359</v>
      </c>
      <c r="B29" s="201" t="s">
        <v>332</v>
      </c>
      <c r="C29" s="198" t="s">
        <v>407</v>
      </c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200"/>
    </row>
    <row r="30" spans="1:34" ht="14.45" customHeight="1" x14ac:dyDescent="0.25">
      <c r="A30" s="202"/>
      <c r="B30" s="197"/>
      <c r="C30" s="202">
        <f>'2) Commune'!D3</f>
        <v>2021</v>
      </c>
      <c r="D30" s="196"/>
      <c r="E30" s="196">
        <f>+C30+1</f>
        <v>2022</v>
      </c>
      <c r="F30" s="196"/>
      <c r="G30" s="196">
        <f>+E30+1</f>
        <v>2023</v>
      </c>
      <c r="H30" s="196"/>
      <c r="I30" s="196">
        <f>+G30+1</f>
        <v>2024</v>
      </c>
      <c r="J30" s="196"/>
      <c r="K30" s="196">
        <f>+I30+1</f>
        <v>2025</v>
      </c>
      <c r="L30" s="196"/>
      <c r="M30" s="196">
        <f>+K30+1</f>
        <v>2026</v>
      </c>
      <c r="N30" s="197"/>
    </row>
    <row r="31" spans="1:34" x14ac:dyDescent="0.25">
      <c r="A31" s="57" t="str">
        <f>D19</f>
        <v>#NOM</v>
      </c>
      <c r="B31" s="156">
        <f>$E$6</f>
        <v>0</v>
      </c>
      <c r="C31" s="151"/>
      <c r="D31" s="14">
        <f t="shared" ref="D31:D40" si="42">C31*$B31</f>
        <v>0</v>
      </c>
      <c r="E31" s="151"/>
      <c r="F31" s="14">
        <f>E31*$B31</f>
        <v>0</v>
      </c>
      <c r="G31" s="151"/>
      <c r="H31" s="14">
        <f>G31*$B31</f>
        <v>0</v>
      </c>
      <c r="I31" s="151"/>
      <c r="J31" s="14">
        <f>I31*$B31</f>
        <v>0</v>
      </c>
      <c r="K31" s="151"/>
      <c r="L31" s="14">
        <f>K31*$B31</f>
        <v>0</v>
      </c>
      <c r="M31" s="151"/>
      <c r="N31" s="14">
        <f>M31*$B31</f>
        <v>0</v>
      </c>
    </row>
    <row r="32" spans="1:34" x14ac:dyDescent="0.25">
      <c r="A32" s="23" t="str">
        <f>G19</f>
        <v>#NOM</v>
      </c>
      <c r="B32" s="157">
        <f>$H$6</f>
        <v>0</v>
      </c>
      <c r="C32" s="151"/>
      <c r="D32" s="6">
        <f t="shared" si="42"/>
        <v>0</v>
      </c>
      <c r="E32" s="151"/>
      <c r="F32" s="6">
        <f t="shared" ref="F32:F40" si="43">E32*$B32</f>
        <v>0</v>
      </c>
      <c r="G32" s="151"/>
      <c r="H32" s="6">
        <f t="shared" ref="H32:H40" si="44">G32*$B32</f>
        <v>0</v>
      </c>
      <c r="I32" s="151"/>
      <c r="J32" s="6">
        <f t="shared" ref="J32:J40" si="45">I32*$B32</f>
        <v>0</v>
      </c>
      <c r="K32" s="151"/>
      <c r="L32" s="6">
        <f t="shared" ref="L32:L40" si="46">K32*$B32</f>
        <v>0</v>
      </c>
      <c r="M32" s="151"/>
      <c r="N32" s="6">
        <f t="shared" ref="N32:N40" si="47">M32*$B32</f>
        <v>0</v>
      </c>
    </row>
    <row r="33" spans="1:14" x14ac:dyDescent="0.25">
      <c r="A33" s="23" t="str">
        <f>J19</f>
        <v>#NOM</v>
      </c>
      <c r="B33" s="157">
        <f>$K$6</f>
        <v>0</v>
      </c>
      <c r="C33" s="151"/>
      <c r="D33" s="6">
        <f t="shared" si="42"/>
        <v>0</v>
      </c>
      <c r="E33" s="151"/>
      <c r="F33" s="6">
        <f t="shared" si="43"/>
        <v>0</v>
      </c>
      <c r="G33" s="151"/>
      <c r="H33" s="6">
        <f t="shared" si="44"/>
        <v>0</v>
      </c>
      <c r="I33" s="151"/>
      <c r="J33" s="6">
        <f t="shared" si="45"/>
        <v>0</v>
      </c>
      <c r="K33" s="151"/>
      <c r="L33" s="6">
        <f t="shared" si="46"/>
        <v>0</v>
      </c>
      <c r="M33" s="151"/>
      <c r="N33" s="6">
        <f t="shared" si="47"/>
        <v>0</v>
      </c>
    </row>
    <row r="34" spans="1:14" x14ac:dyDescent="0.25">
      <c r="A34" s="23" t="str">
        <f>M19</f>
        <v>#NOM</v>
      </c>
      <c r="B34" s="157">
        <f>$N$6</f>
        <v>0</v>
      </c>
      <c r="C34" s="151"/>
      <c r="D34" s="6">
        <f t="shared" si="42"/>
        <v>0</v>
      </c>
      <c r="E34" s="151"/>
      <c r="F34" s="6">
        <f t="shared" si="43"/>
        <v>0</v>
      </c>
      <c r="G34" s="151"/>
      <c r="H34" s="6">
        <f t="shared" si="44"/>
        <v>0</v>
      </c>
      <c r="I34" s="151"/>
      <c r="J34" s="6">
        <f t="shared" si="45"/>
        <v>0</v>
      </c>
      <c r="K34" s="151"/>
      <c r="L34" s="6">
        <f t="shared" si="46"/>
        <v>0</v>
      </c>
      <c r="M34" s="151"/>
      <c r="N34" s="6">
        <f t="shared" si="47"/>
        <v>0</v>
      </c>
    </row>
    <row r="35" spans="1:14" x14ac:dyDescent="0.25">
      <c r="A35" s="23" t="str">
        <f>P19</f>
        <v>#NOM</v>
      </c>
      <c r="B35" s="157">
        <f>$Q$6</f>
        <v>0</v>
      </c>
      <c r="C35" s="151"/>
      <c r="D35" s="6">
        <f t="shared" si="42"/>
        <v>0</v>
      </c>
      <c r="E35" s="151"/>
      <c r="F35" s="6">
        <f t="shared" si="43"/>
        <v>0</v>
      </c>
      <c r="G35" s="151"/>
      <c r="H35" s="6">
        <f t="shared" si="44"/>
        <v>0</v>
      </c>
      <c r="I35" s="151"/>
      <c r="J35" s="6">
        <f t="shared" si="45"/>
        <v>0</v>
      </c>
      <c r="K35" s="151"/>
      <c r="L35" s="6">
        <f t="shared" si="46"/>
        <v>0</v>
      </c>
      <c r="M35" s="151"/>
      <c r="N35" s="6">
        <f t="shared" si="47"/>
        <v>0</v>
      </c>
    </row>
    <row r="36" spans="1:14" x14ac:dyDescent="0.25">
      <c r="A36" s="23" t="str">
        <f>S19</f>
        <v>#NOM</v>
      </c>
      <c r="B36" s="157">
        <f>$T$6</f>
        <v>0</v>
      </c>
      <c r="C36" s="151"/>
      <c r="D36" s="6">
        <f t="shared" si="42"/>
        <v>0</v>
      </c>
      <c r="E36" s="151"/>
      <c r="F36" s="6">
        <f t="shared" si="43"/>
        <v>0</v>
      </c>
      <c r="G36" s="151"/>
      <c r="H36" s="6">
        <f t="shared" si="44"/>
        <v>0</v>
      </c>
      <c r="I36" s="151"/>
      <c r="J36" s="6">
        <f t="shared" si="45"/>
        <v>0</v>
      </c>
      <c r="K36" s="151"/>
      <c r="L36" s="6">
        <f t="shared" si="46"/>
        <v>0</v>
      </c>
      <c r="M36" s="151"/>
      <c r="N36" s="6">
        <f>M36*$B36</f>
        <v>0</v>
      </c>
    </row>
    <row r="37" spans="1:14" x14ac:dyDescent="0.25">
      <c r="A37" s="23" t="str">
        <f>V19</f>
        <v>#NOM</v>
      </c>
      <c r="B37" s="157">
        <f>$W$6</f>
        <v>0</v>
      </c>
      <c r="C37" s="151"/>
      <c r="D37" s="6">
        <f t="shared" si="42"/>
        <v>0</v>
      </c>
      <c r="E37" s="151"/>
      <c r="F37" s="6">
        <f t="shared" si="43"/>
        <v>0</v>
      </c>
      <c r="G37" s="151"/>
      <c r="H37" s="6">
        <f t="shared" si="44"/>
        <v>0</v>
      </c>
      <c r="I37" s="151"/>
      <c r="J37" s="6">
        <f t="shared" si="45"/>
        <v>0</v>
      </c>
      <c r="K37" s="151"/>
      <c r="L37" s="6">
        <f t="shared" si="46"/>
        <v>0</v>
      </c>
      <c r="M37" s="151"/>
      <c r="N37" s="6">
        <f t="shared" si="47"/>
        <v>0</v>
      </c>
    </row>
    <row r="38" spans="1:14" x14ac:dyDescent="0.25">
      <c r="A38" s="23" t="str">
        <f>Y19</f>
        <v>#NOM</v>
      </c>
      <c r="B38" s="157">
        <f>$Z$6</f>
        <v>0</v>
      </c>
      <c r="C38" s="151"/>
      <c r="D38" s="6">
        <f t="shared" si="42"/>
        <v>0</v>
      </c>
      <c r="E38" s="151"/>
      <c r="F38" s="6">
        <f t="shared" si="43"/>
        <v>0</v>
      </c>
      <c r="G38" s="151"/>
      <c r="H38" s="6">
        <f t="shared" si="44"/>
        <v>0</v>
      </c>
      <c r="I38" s="151"/>
      <c r="J38" s="6">
        <f t="shared" si="45"/>
        <v>0</v>
      </c>
      <c r="K38" s="151"/>
      <c r="L38" s="6">
        <f t="shared" si="46"/>
        <v>0</v>
      </c>
      <c r="M38" s="151"/>
      <c r="N38" s="6">
        <f t="shared" si="47"/>
        <v>0</v>
      </c>
    </row>
    <row r="39" spans="1:14" x14ac:dyDescent="0.25">
      <c r="A39" s="23" t="str">
        <f>AB19</f>
        <v>#NOM</v>
      </c>
      <c r="B39" s="157">
        <f>$AC$6</f>
        <v>0</v>
      </c>
      <c r="C39" s="151"/>
      <c r="D39" s="6">
        <f t="shared" si="42"/>
        <v>0</v>
      </c>
      <c r="E39" s="151"/>
      <c r="F39" s="6">
        <f t="shared" si="43"/>
        <v>0</v>
      </c>
      <c r="G39" s="151"/>
      <c r="H39" s="6">
        <f t="shared" si="44"/>
        <v>0</v>
      </c>
      <c r="I39" s="151"/>
      <c r="J39" s="6">
        <f t="shared" si="45"/>
        <v>0</v>
      </c>
      <c r="K39" s="151"/>
      <c r="L39" s="6">
        <f t="shared" si="46"/>
        <v>0</v>
      </c>
      <c r="M39" s="151"/>
      <c r="N39" s="6">
        <f t="shared" si="47"/>
        <v>0</v>
      </c>
    </row>
    <row r="40" spans="1:14" x14ac:dyDescent="0.25">
      <c r="A40" s="23" t="str">
        <f>AE19</f>
        <v>#NOM</v>
      </c>
      <c r="B40" s="157">
        <f>$AF$6</f>
        <v>0</v>
      </c>
      <c r="C40" s="152"/>
      <c r="D40" s="153">
        <f t="shared" si="42"/>
        <v>0</v>
      </c>
      <c r="E40" s="152"/>
      <c r="F40" s="153">
        <f t="shared" si="43"/>
        <v>0</v>
      </c>
      <c r="G40" s="152"/>
      <c r="H40" s="153">
        <f t="shared" si="44"/>
        <v>0</v>
      </c>
      <c r="I40" s="152"/>
      <c r="J40" s="153">
        <f t="shared" si="45"/>
        <v>0</v>
      </c>
      <c r="K40" s="152"/>
      <c r="L40" s="153">
        <f t="shared" si="46"/>
        <v>0</v>
      </c>
      <c r="M40" s="152"/>
      <c r="N40" s="153">
        <f t="shared" si="47"/>
        <v>0</v>
      </c>
    </row>
    <row r="41" spans="1:14" x14ac:dyDescent="0.25">
      <c r="A41" s="23"/>
      <c r="B41" s="61" t="s">
        <v>361</v>
      </c>
      <c r="C41" s="54"/>
      <c r="D41" s="154">
        <f>$C$15+SUM(D31:D40)</f>
        <v>0</v>
      </c>
      <c r="E41" s="54"/>
      <c r="F41" s="154">
        <f>D41+SUM(F31:F40)</f>
        <v>0</v>
      </c>
      <c r="G41" s="54"/>
      <c r="H41" s="154">
        <f>F41+SUM(H31:H40)</f>
        <v>0</v>
      </c>
      <c r="I41" s="54"/>
      <c r="J41" s="154">
        <f>H41+SUM(J31:J40)</f>
        <v>0</v>
      </c>
      <c r="K41" s="54"/>
      <c r="L41" s="154">
        <f>J41+SUM(L31:L40)</f>
        <v>0</v>
      </c>
      <c r="M41" s="54"/>
      <c r="N41" s="154">
        <f>L41+SUM(N31:N40)</f>
        <v>0</v>
      </c>
    </row>
    <row r="42" spans="1:14" x14ac:dyDescent="0.25">
      <c r="A42" s="24"/>
      <c r="B42" s="62" t="s">
        <v>360</v>
      </c>
      <c r="C42" s="55"/>
      <c r="D42" s="155">
        <f>$C$16+SUM(D31:D40)</f>
        <v>0</v>
      </c>
      <c r="E42" s="55"/>
      <c r="F42" s="155">
        <f>D42+SUM(F31:F40)</f>
        <v>0</v>
      </c>
      <c r="G42" s="55"/>
      <c r="H42" s="155">
        <f>F42+SUM(H31:H40)</f>
        <v>0</v>
      </c>
      <c r="I42" s="55"/>
      <c r="J42" s="155">
        <f>H42+SUM(J31:J40)</f>
        <v>0</v>
      </c>
      <c r="K42" s="55"/>
      <c r="L42" s="155">
        <f>J42+SUM(L31:L40)</f>
        <v>0</v>
      </c>
      <c r="M42" s="55"/>
      <c r="N42" s="155">
        <f>L42+SUM(N31:N40)</f>
        <v>0</v>
      </c>
    </row>
    <row r="44" spans="1:14" ht="14.45" customHeight="1" x14ac:dyDescent="0.25">
      <c r="A44" s="181" t="s">
        <v>366</v>
      </c>
      <c r="B44" s="201" t="s">
        <v>332</v>
      </c>
      <c r="C44" s="198" t="s">
        <v>407</v>
      </c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200"/>
    </row>
    <row r="45" spans="1:14" x14ac:dyDescent="0.25">
      <c r="A45" s="202"/>
      <c r="B45" s="197"/>
      <c r="C45" s="202">
        <f>C30</f>
        <v>2021</v>
      </c>
      <c r="D45" s="196"/>
      <c r="E45" s="196">
        <f>E30</f>
        <v>2022</v>
      </c>
      <c r="F45" s="196"/>
      <c r="G45" s="196">
        <f>G30</f>
        <v>2023</v>
      </c>
      <c r="H45" s="196"/>
      <c r="I45" s="196">
        <f>I30</f>
        <v>2024</v>
      </c>
      <c r="J45" s="196"/>
      <c r="K45" s="196">
        <f>K30</f>
        <v>2025</v>
      </c>
      <c r="L45" s="196"/>
      <c r="M45" s="196">
        <f>M30</f>
        <v>2026</v>
      </c>
      <c r="N45" s="197"/>
    </row>
    <row r="46" spans="1:14" x14ac:dyDescent="0.25">
      <c r="A46" s="57" t="str">
        <f t="shared" ref="A46:A55" si="48">A31</f>
        <v>#NOM</v>
      </c>
      <c r="B46" s="158">
        <f>$E$6</f>
        <v>0</v>
      </c>
      <c r="C46" s="160"/>
      <c r="D46" s="14">
        <f>C46*$B46</f>
        <v>0</v>
      </c>
      <c r="E46" s="160"/>
      <c r="F46" s="14">
        <f>E46*$B46</f>
        <v>0</v>
      </c>
      <c r="G46" s="160"/>
      <c r="H46" s="14">
        <f>G46*$B46</f>
        <v>0</v>
      </c>
      <c r="I46" s="160"/>
      <c r="J46" s="14">
        <f>I46*$B46</f>
        <v>0</v>
      </c>
      <c r="K46" s="160"/>
      <c r="L46" s="14">
        <f>K46*$B46</f>
        <v>0</v>
      </c>
      <c r="M46" s="160"/>
      <c r="N46" s="14">
        <f>M46*$B46</f>
        <v>0</v>
      </c>
    </row>
    <row r="47" spans="1:14" x14ac:dyDescent="0.25">
      <c r="A47" s="23" t="str">
        <f t="shared" si="48"/>
        <v>#NOM</v>
      </c>
      <c r="B47" s="159">
        <f>$H$6</f>
        <v>0</v>
      </c>
      <c r="C47" s="151"/>
      <c r="D47" s="6">
        <f>C47*$B47</f>
        <v>0</v>
      </c>
      <c r="E47" s="151"/>
      <c r="F47" s="6">
        <f>E47*$B47</f>
        <v>0</v>
      </c>
      <c r="G47" s="151"/>
      <c r="H47" s="6">
        <f>G47*$B47</f>
        <v>0</v>
      </c>
      <c r="I47" s="151"/>
      <c r="J47" s="6">
        <f>I47*$B47</f>
        <v>0</v>
      </c>
      <c r="K47" s="151"/>
      <c r="L47" s="6">
        <f>K47*$B47</f>
        <v>0</v>
      </c>
      <c r="M47" s="151"/>
      <c r="N47" s="6">
        <f>M47*$B47</f>
        <v>0</v>
      </c>
    </row>
    <row r="48" spans="1:14" x14ac:dyDescent="0.25">
      <c r="A48" s="23" t="str">
        <f t="shared" si="48"/>
        <v>#NOM</v>
      </c>
      <c r="B48" s="159">
        <f>$K$6</f>
        <v>0</v>
      </c>
      <c r="C48" s="151"/>
      <c r="D48" s="6">
        <f>C48*$B48</f>
        <v>0</v>
      </c>
      <c r="E48" s="151"/>
      <c r="F48" s="6">
        <f>E48*$B48</f>
        <v>0</v>
      </c>
      <c r="G48" s="151"/>
      <c r="H48" s="6">
        <f>G48*$B48</f>
        <v>0</v>
      </c>
      <c r="I48" s="151"/>
      <c r="J48" s="6">
        <f>I48*$B48</f>
        <v>0</v>
      </c>
      <c r="K48" s="151"/>
      <c r="L48" s="6">
        <f>K48*$B48</f>
        <v>0</v>
      </c>
      <c r="M48" s="151"/>
      <c r="N48" s="6">
        <f>M48*$B48</f>
        <v>0</v>
      </c>
    </row>
    <row r="49" spans="1:14" x14ac:dyDescent="0.25">
      <c r="A49" s="23" t="str">
        <f t="shared" si="48"/>
        <v>#NOM</v>
      </c>
      <c r="B49" s="159">
        <f>$N$6</f>
        <v>0</v>
      </c>
      <c r="C49" s="151"/>
      <c r="D49" s="6">
        <f>C49*$B49</f>
        <v>0</v>
      </c>
      <c r="E49" s="151"/>
      <c r="F49" s="6">
        <f>E49*$B49</f>
        <v>0</v>
      </c>
      <c r="G49" s="151"/>
      <c r="H49" s="6">
        <f>G49*$B49</f>
        <v>0</v>
      </c>
      <c r="I49" s="151"/>
      <c r="J49" s="6">
        <f>I49*$B49</f>
        <v>0</v>
      </c>
      <c r="K49" s="151"/>
      <c r="L49" s="6">
        <f>K49*$B49</f>
        <v>0</v>
      </c>
      <c r="M49" s="151"/>
      <c r="N49" s="6">
        <f>M49*$B49</f>
        <v>0</v>
      </c>
    </row>
    <row r="50" spans="1:14" x14ac:dyDescent="0.25">
      <c r="A50" s="23" t="str">
        <f t="shared" si="48"/>
        <v>#NOM</v>
      </c>
      <c r="B50" s="159">
        <f>$Q$6</f>
        <v>0</v>
      </c>
      <c r="C50" s="151"/>
      <c r="D50" s="6">
        <f>C50*$B50</f>
        <v>0</v>
      </c>
      <c r="E50" s="151"/>
      <c r="F50" s="6">
        <f>E50*$B50</f>
        <v>0</v>
      </c>
      <c r="G50" s="151"/>
      <c r="H50" s="6">
        <f>G50*$B50</f>
        <v>0</v>
      </c>
      <c r="I50" s="151"/>
      <c r="J50" s="6">
        <f>I50*$B50</f>
        <v>0</v>
      </c>
      <c r="K50" s="151"/>
      <c r="L50" s="6">
        <f>K50*$B50</f>
        <v>0</v>
      </c>
      <c r="M50" s="151"/>
      <c r="N50" s="6">
        <f>M50*$B50</f>
        <v>0</v>
      </c>
    </row>
    <row r="51" spans="1:14" x14ac:dyDescent="0.25">
      <c r="A51" s="23" t="str">
        <f t="shared" si="48"/>
        <v>#NOM</v>
      </c>
      <c r="B51" s="159">
        <f>$T$6</f>
        <v>0</v>
      </c>
      <c r="C51" s="151"/>
      <c r="D51" s="6">
        <f t="shared" ref="D51:F55" si="49">C51*$B51</f>
        <v>0</v>
      </c>
      <c r="E51" s="151"/>
      <c r="F51" s="6">
        <f t="shared" si="49"/>
        <v>0</v>
      </c>
      <c r="G51" s="151"/>
      <c r="H51" s="6">
        <f t="shared" ref="H51" si="50">G51*$B51</f>
        <v>0</v>
      </c>
      <c r="I51" s="151"/>
      <c r="J51" s="6">
        <f t="shared" ref="J51" si="51">I51*$B51</f>
        <v>0</v>
      </c>
      <c r="K51" s="151"/>
      <c r="L51" s="6">
        <f t="shared" ref="L51" si="52">K51*$B51</f>
        <v>0</v>
      </c>
      <c r="M51" s="151"/>
      <c r="N51" s="6">
        <f t="shared" ref="N51" si="53">M51*$B51</f>
        <v>0</v>
      </c>
    </row>
    <row r="52" spans="1:14" x14ac:dyDescent="0.25">
      <c r="A52" s="23" t="str">
        <f t="shared" si="48"/>
        <v>#NOM</v>
      </c>
      <c r="B52" s="159">
        <f>$W$6</f>
        <v>0</v>
      </c>
      <c r="C52" s="151"/>
      <c r="D52" s="6">
        <f t="shared" si="49"/>
        <v>0</v>
      </c>
      <c r="E52" s="151"/>
      <c r="F52" s="6">
        <f t="shared" si="49"/>
        <v>0</v>
      </c>
      <c r="G52" s="151"/>
      <c r="H52" s="6">
        <f t="shared" ref="H52" si="54">G52*$B52</f>
        <v>0</v>
      </c>
      <c r="I52" s="151"/>
      <c r="J52" s="6">
        <f t="shared" ref="J52" si="55">I52*$B52</f>
        <v>0</v>
      </c>
      <c r="K52" s="151"/>
      <c r="L52" s="6">
        <f t="shared" ref="L52" si="56">K52*$B52</f>
        <v>0</v>
      </c>
      <c r="M52" s="151"/>
      <c r="N52" s="6">
        <f>M52*$B52</f>
        <v>0</v>
      </c>
    </row>
    <row r="53" spans="1:14" x14ac:dyDescent="0.25">
      <c r="A53" s="23" t="str">
        <f t="shared" si="48"/>
        <v>#NOM</v>
      </c>
      <c r="B53" s="159">
        <f>$Z$6</f>
        <v>0</v>
      </c>
      <c r="C53" s="151"/>
      <c r="D53" s="6">
        <f t="shared" si="49"/>
        <v>0</v>
      </c>
      <c r="E53" s="151"/>
      <c r="F53" s="6">
        <f t="shared" si="49"/>
        <v>0</v>
      </c>
      <c r="G53" s="151"/>
      <c r="H53" s="6">
        <f t="shared" ref="H53" si="57">G53*$B53</f>
        <v>0</v>
      </c>
      <c r="I53" s="151"/>
      <c r="J53" s="6">
        <f t="shared" ref="J53" si="58">I53*$B53</f>
        <v>0</v>
      </c>
      <c r="K53" s="151"/>
      <c r="L53" s="6">
        <f t="shared" ref="L53" si="59">K53*$B53</f>
        <v>0</v>
      </c>
      <c r="M53" s="151"/>
      <c r="N53" s="6">
        <f t="shared" ref="N53" si="60">M53*$B53</f>
        <v>0</v>
      </c>
    </row>
    <row r="54" spans="1:14" x14ac:dyDescent="0.25">
      <c r="A54" s="23" t="str">
        <f t="shared" si="48"/>
        <v>#NOM</v>
      </c>
      <c r="B54" s="159">
        <f>$AC$6</f>
        <v>0</v>
      </c>
      <c r="C54" s="151"/>
      <c r="D54" s="6">
        <f t="shared" si="49"/>
        <v>0</v>
      </c>
      <c r="E54" s="151"/>
      <c r="F54" s="6">
        <f t="shared" si="49"/>
        <v>0</v>
      </c>
      <c r="G54" s="151"/>
      <c r="H54" s="6">
        <f t="shared" ref="H54" si="61">G54*$B54</f>
        <v>0</v>
      </c>
      <c r="I54" s="151"/>
      <c r="J54" s="6">
        <f t="shared" ref="J54" si="62">I54*$B54</f>
        <v>0</v>
      </c>
      <c r="K54" s="151"/>
      <c r="L54" s="6">
        <f t="shared" ref="L54" si="63">K54*$B54</f>
        <v>0</v>
      </c>
      <c r="M54" s="151"/>
      <c r="N54" s="6">
        <f t="shared" ref="N54" si="64">M54*$B54</f>
        <v>0</v>
      </c>
    </row>
    <row r="55" spans="1:14" x14ac:dyDescent="0.25">
      <c r="A55" s="23" t="str">
        <f t="shared" si="48"/>
        <v>#NOM</v>
      </c>
      <c r="B55" s="159">
        <f>$AF$6</f>
        <v>0</v>
      </c>
      <c r="C55" s="152"/>
      <c r="D55" s="153">
        <f t="shared" si="49"/>
        <v>0</v>
      </c>
      <c r="E55" s="152"/>
      <c r="F55" s="153">
        <f t="shared" si="49"/>
        <v>0</v>
      </c>
      <c r="G55" s="152"/>
      <c r="H55" s="153">
        <f t="shared" ref="H55" si="65">G55*$B55</f>
        <v>0</v>
      </c>
      <c r="I55" s="152"/>
      <c r="J55" s="153">
        <f t="shared" ref="J55" si="66">I55*$B55</f>
        <v>0</v>
      </c>
      <c r="K55" s="152"/>
      <c r="L55" s="153">
        <f t="shared" ref="L55" si="67">K55*$B55</f>
        <v>0</v>
      </c>
      <c r="M55" s="152"/>
      <c r="N55" s="153">
        <f t="shared" ref="N55" si="68">M55*$B55</f>
        <v>0</v>
      </c>
    </row>
    <row r="56" spans="1:14" x14ac:dyDescent="0.25">
      <c r="A56" s="24"/>
      <c r="B56" s="55" t="s">
        <v>367</v>
      </c>
      <c r="C56" s="136"/>
      <c r="D56" s="161">
        <f>$C$27+SUM(D46:D55)</f>
        <v>0</v>
      </c>
      <c r="E56" s="136"/>
      <c r="F56" s="161">
        <f>D56+SUM(F46:F55)</f>
        <v>0</v>
      </c>
      <c r="G56" s="136"/>
      <c r="H56" s="161">
        <f>F56+SUM(H46:H55)</f>
        <v>0</v>
      </c>
      <c r="I56" s="136"/>
      <c r="J56" s="161">
        <f>H56+SUM(J46:J55)</f>
        <v>0</v>
      </c>
      <c r="K56" s="136"/>
      <c r="L56" s="161">
        <f>J56+SUM(L46:L55)</f>
        <v>0</v>
      </c>
      <c r="M56" s="136"/>
      <c r="N56" s="161">
        <f>L56+SUM(N46:N55)</f>
        <v>0</v>
      </c>
    </row>
  </sheetData>
  <sheetProtection sheet="1" objects="1" scenarios="1"/>
  <protectedRanges>
    <protectedRange sqref="C31:C40 E31:E40 G31:G40 I31:I40 K31:K40 M31:M40 C46:C55 E46:E55 G46:G55 I46:I55 K46:K55 M46:M55" name="Plage3"/>
    <protectedRange sqref="D4:AG4 D6:E6 D7:D14 G6:G14 H6 J6:J14 K6 M6:M14 N6 P6:P14 Q6 S6:S14 T6 V6:V14 W6 Y6:Y14 Z6 AB6:AB14 AC6 AE6:AE14 AF6" name="Plage1"/>
    <protectedRange sqref="D21:D26 G21:G26 J21:J26 M21:M26 P21:P26 S21:S26 V21:V26 Y21:Y26 AB21:AB26 AE21:AE26" name="Plage2"/>
  </protectedRanges>
  <mergeCells count="62">
    <mergeCell ref="B29:B30"/>
    <mergeCell ref="A29:A30"/>
    <mergeCell ref="A44:A45"/>
    <mergeCell ref="B44:B45"/>
    <mergeCell ref="C44:N44"/>
    <mergeCell ref="C45:D45"/>
    <mergeCell ref="E45:F45"/>
    <mergeCell ref="G45:H45"/>
    <mergeCell ref="I45:J45"/>
    <mergeCell ref="K45:L45"/>
    <mergeCell ref="M45:N45"/>
    <mergeCell ref="C30:D30"/>
    <mergeCell ref="E30:F30"/>
    <mergeCell ref="G30:H30"/>
    <mergeCell ref="I30:J30"/>
    <mergeCell ref="K30:L30"/>
    <mergeCell ref="M30:N30"/>
    <mergeCell ref="C29:N29"/>
    <mergeCell ref="P4:R4"/>
    <mergeCell ref="AE4:AG4"/>
    <mergeCell ref="S3:U3"/>
    <mergeCell ref="V3:X3"/>
    <mergeCell ref="Y3:AA3"/>
    <mergeCell ref="AB3:AD3"/>
    <mergeCell ref="AE3:AG3"/>
    <mergeCell ref="S4:U4"/>
    <mergeCell ref="V4:X4"/>
    <mergeCell ref="Y4:AA4"/>
    <mergeCell ref="AE19:AG19"/>
    <mergeCell ref="M3:O3"/>
    <mergeCell ref="P3:R3"/>
    <mergeCell ref="AB4:AD4"/>
    <mergeCell ref="A3:B5"/>
    <mergeCell ref="C3:C5"/>
    <mergeCell ref="Y18:AA18"/>
    <mergeCell ref="D3:F3"/>
    <mergeCell ref="G3:I3"/>
    <mergeCell ref="J3:L3"/>
    <mergeCell ref="G18:I18"/>
    <mergeCell ref="J18:L18"/>
    <mergeCell ref="M18:O18"/>
    <mergeCell ref="P18:R18"/>
    <mergeCell ref="S18:U18"/>
    <mergeCell ref="V18:X18"/>
    <mergeCell ref="D4:F4"/>
    <mergeCell ref="G4:I4"/>
    <mergeCell ref="J4:L4"/>
    <mergeCell ref="M4:O4"/>
    <mergeCell ref="A18:B20"/>
    <mergeCell ref="C18:C20"/>
    <mergeCell ref="D18:F18"/>
    <mergeCell ref="AB18:AD18"/>
    <mergeCell ref="AE18:AG18"/>
    <mergeCell ref="D19:F19"/>
    <mergeCell ref="G19:I19"/>
    <mergeCell ref="J19:L19"/>
    <mergeCell ref="M19:O19"/>
    <mergeCell ref="P19:R19"/>
    <mergeCell ref="S19:U19"/>
    <mergeCell ref="Y19:AA19"/>
    <mergeCell ref="V19:X19"/>
    <mergeCell ref="AB19:AD19"/>
  </mergeCells>
  <conditionalFormatting sqref="D21:D26 G21:G26 J21:J26 M21:M26 P21:P26 S21:S26 V21:V26 Y21:Y26 AB21:AB26 AE21:AE26">
    <cfRule type="cellIs" dxfId="11" priority="1" operator="lessThan">
      <formula>0</formula>
    </cfRule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&amp;LSCL - division finances communales&amp;R3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6"/>
  <dimension ref="A1:H16"/>
  <sheetViews>
    <sheetView zoomScale="85" zoomScaleNormal="85" workbookViewId="0">
      <selection activeCell="F3" sqref="F3:H3"/>
    </sheetView>
  </sheetViews>
  <sheetFormatPr baseColWidth="10" defaultColWidth="11.5703125" defaultRowHeight="15" x14ac:dyDescent="0.25"/>
  <cols>
    <col min="1" max="1" width="17.28515625" style="1" customWidth="1"/>
    <col min="2" max="2" width="35.7109375" style="1" bestFit="1" customWidth="1"/>
    <col min="3" max="8" width="12.140625" style="1" customWidth="1"/>
    <col min="9" max="16384" width="11.5703125" style="1"/>
  </cols>
  <sheetData>
    <row r="1" spans="1:8" ht="21" x14ac:dyDescent="0.35">
      <c r="A1" s="3" t="s">
        <v>362</v>
      </c>
    </row>
    <row r="3" spans="1:8" s="22" customFormat="1" x14ac:dyDescent="0.25">
      <c r="A3" s="204" t="s">
        <v>331</v>
      </c>
      <c r="B3" s="205"/>
      <c r="C3" s="181">
        <f>'2) Commune'!C3</f>
        <v>2020</v>
      </c>
      <c r="D3" s="182"/>
      <c r="E3" s="182"/>
      <c r="F3" s="203" t="str">
        <f>CONCATENATE("Situation --&gt; ",C3+6)</f>
        <v>Situation --&gt; 2026</v>
      </c>
      <c r="G3" s="182"/>
      <c r="H3" s="183"/>
    </row>
    <row r="4" spans="1:8" s="22" customFormat="1" ht="45" x14ac:dyDescent="0.25">
      <c r="A4" s="206"/>
      <c r="B4" s="207"/>
      <c r="C4" s="100" t="s">
        <v>381</v>
      </c>
      <c r="D4" s="33" t="s">
        <v>386</v>
      </c>
      <c r="E4" s="33" t="s">
        <v>382</v>
      </c>
      <c r="F4" s="116" t="s">
        <v>381</v>
      </c>
      <c r="G4" s="119" t="s">
        <v>386</v>
      </c>
      <c r="H4" s="117" t="s">
        <v>382</v>
      </c>
    </row>
    <row r="5" spans="1:8" ht="14.45" x14ac:dyDescent="0.3">
      <c r="A5" s="23" t="s">
        <v>313</v>
      </c>
      <c r="B5" s="37" t="s">
        <v>311</v>
      </c>
      <c r="C5" s="103"/>
      <c r="D5" s="148"/>
      <c r="E5" s="112">
        <f>C5*D5</f>
        <v>0</v>
      </c>
      <c r="F5" s="103"/>
      <c r="G5" s="148"/>
      <c r="H5" s="112">
        <f>F5*G5</f>
        <v>0</v>
      </c>
    </row>
    <row r="6" spans="1:8" ht="14.45" x14ac:dyDescent="0.3">
      <c r="A6" s="23" t="s">
        <v>314</v>
      </c>
      <c r="B6" s="37" t="s">
        <v>311</v>
      </c>
      <c r="C6" s="103"/>
      <c r="D6" s="148"/>
      <c r="E6" s="112">
        <f t="shared" ref="E6:E13" si="0">C6*D6</f>
        <v>0</v>
      </c>
      <c r="F6" s="103"/>
      <c r="G6" s="148"/>
      <c r="H6" s="112">
        <f t="shared" ref="H6:H13" si="1">F6*G6</f>
        <v>0</v>
      </c>
    </row>
    <row r="7" spans="1:8" ht="14.45" x14ac:dyDescent="0.3">
      <c r="A7" s="23" t="s">
        <v>315</v>
      </c>
      <c r="B7" s="37" t="s">
        <v>311</v>
      </c>
      <c r="C7" s="103"/>
      <c r="D7" s="148"/>
      <c r="E7" s="112">
        <f t="shared" si="0"/>
        <v>0</v>
      </c>
      <c r="F7" s="103"/>
      <c r="G7" s="148"/>
      <c r="H7" s="112">
        <f t="shared" si="1"/>
        <v>0</v>
      </c>
    </row>
    <row r="8" spans="1:8" ht="14.45" x14ac:dyDescent="0.3">
      <c r="A8" s="23" t="s">
        <v>316</v>
      </c>
      <c r="B8" s="37" t="s">
        <v>311</v>
      </c>
      <c r="C8" s="103"/>
      <c r="D8" s="148"/>
      <c r="E8" s="112">
        <f t="shared" si="0"/>
        <v>0</v>
      </c>
      <c r="F8" s="103"/>
      <c r="G8" s="148"/>
      <c r="H8" s="112">
        <f t="shared" si="1"/>
        <v>0</v>
      </c>
    </row>
    <row r="9" spans="1:8" ht="14.45" x14ac:dyDescent="0.3">
      <c r="A9" s="23" t="s">
        <v>317</v>
      </c>
      <c r="B9" s="42" t="s">
        <v>311</v>
      </c>
      <c r="C9" s="103"/>
      <c r="D9" s="148"/>
      <c r="E9" s="112">
        <f t="shared" si="0"/>
        <v>0</v>
      </c>
      <c r="F9" s="103"/>
      <c r="G9" s="148"/>
      <c r="H9" s="112">
        <f t="shared" si="1"/>
        <v>0</v>
      </c>
    </row>
    <row r="10" spans="1:8" ht="14.45" x14ac:dyDescent="0.3">
      <c r="A10" s="23" t="s">
        <v>318</v>
      </c>
      <c r="B10" s="37" t="s">
        <v>311</v>
      </c>
      <c r="C10" s="103"/>
      <c r="D10" s="148"/>
      <c r="E10" s="112">
        <f t="shared" si="0"/>
        <v>0</v>
      </c>
      <c r="F10" s="103"/>
      <c r="G10" s="148"/>
      <c r="H10" s="112">
        <f t="shared" si="1"/>
        <v>0</v>
      </c>
    </row>
    <row r="11" spans="1:8" ht="14.45" x14ac:dyDescent="0.3">
      <c r="A11" s="23" t="s">
        <v>319</v>
      </c>
      <c r="B11" s="37" t="s">
        <v>311</v>
      </c>
      <c r="C11" s="103"/>
      <c r="D11" s="148"/>
      <c r="E11" s="112">
        <f t="shared" si="0"/>
        <v>0</v>
      </c>
      <c r="F11" s="103"/>
      <c r="G11" s="148"/>
      <c r="H11" s="112">
        <f t="shared" si="1"/>
        <v>0</v>
      </c>
    </row>
    <row r="12" spans="1:8" ht="14.45" x14ac:dyDescent="0.3">
      <c r="A12" s="23" t="s">
        <v>320</v>
      </c>
      <c r="B12" s="37" t="s">
        <v>311</v>
      </c>
      <c r="C12" s="103"/>
      <c r="D12" s="148"/>
      <c r="E12" s="112">
        <f t="shared" si="0"/>
        <v>0</v>
      </c>
      <c r="F12" s="103"/>
      <c r="G12" s="148"/>
      <c r="H12" s="112">
        <f t="shared" si="1"/>
        <v>0</v>
      </c>
    </row>
    <row r="13" spans="1:8" ht="14.45" x14ac:dyDescent="0.3">
      <c r="A13" s="23" t="s">
        <v>321</v>
      </c>
      <c r="B13" s="37" t="s">
        <v>311</v>
      </c>
      <c r="C13" s="103"/>
      <c r="D13" s="148"/>
      <c r="E13" s="112">
        <f t="shared" si="0"/>
        <v>0</v>
      </c>
      <c r="F13" s="103"/>
      <c r="G13" s="148"/>
      <c r="H13" s="112">
        <f t="shared" si="1"/>
        <v>0</v>
      </c>
    </row>
    <row r="14" spans="1:8" ht="14.45" x14ac:dyDescent="0.3">
      <c r="A14" s="23" t="s">
        <v>322</v>
      </c>
      <c r="B14" s="37" t="s">
        <v>311</v>
      </c>
      <c r="C14" s="106"/>
      <c r="D14" s="149"/>
      <c r="E14" s="113">
        <f>C14*D14</f>
        <v>0</v>
      </c>
      <c r="F14" s="106"/>
      <c r="G14" s="149"/>
      <c r="H14" s="113">
        <f>F14*G14</f>
        <v>0</v>
      </c>
    </row>
    <row r="15" spans="1:8" ht="14.45" x14ac:dyDescent="0.3">
      <c r="A15" s="24"/>
      <c r="B15" s="55" t="s">
        <v>363</v>
      </c>
      <c r="C15" s="104">
        <f>SUM(C5:C14)</f>
        <v>0</v>
      </c>
      <c r="D15" s="105"/>
      <c r="E15" s="102">
        <f>SUM(E5:E14)</f>
        <v>0</v>
      </c>
      <c r="F15" s="104">
        <f>SUM(F5:F14)</f>
        <v>0</v>
      </c>
      <c r="G15" s="105"/>
      <c r="H15" s="102">
        <f>SUM(H5:H14)</f>
        <v>0</v>
      </c>
    </row>
    <row r="16" spans="1:8" ht="14.45" customHeight="1" x14ac:dyDescent="0.3">
      <c r="A16" s="22"/>
      <c r="B16" s="22"/>
      <c r="C16" s="32"/>
      <c r="D16" s="32"/>
      <c r="E16" s="32"/>
      <c r="F16" s="22"/>
      <c r="G16" s="22"/>
      <c r="H16" s="22"/>
    </row>
  </sheetData>
  <sheetProtection sheet="1" objects="1" scenarios="1"/>
  <protectedRanges>
    <protectedRange sqref="B5:D14 F5:G14" name="Plage1"/>
  </protectedRanges>
  <mergeCells count="3">
    <mergeCell ref="F3:H3"/>
    <mergeCell ref="A3:B4"/>
    <mergeCell ref="C3:E3"/>
  </mergeCells>
  <conditionalFormatting sqref="C5:C14 E5:E14">
    <cfRule type="cellIs" dxfId="10" priority="52" operator="lessThan">
      <formula>0</formula>
    </cfRule>
  </conditionalFormatting>
  <conditionalFormatting sqref="H5:H14">
    <cfRule type="cellIs" dxfId="9" priority="29" operator="lessThan">
      <formula>0</formula>
    </cfRule>
  </conditionalFormatting>
  <conditionalFormatting sqref="F5:F14">
    <cfRule type="cellIs" dxfId="8" priority="4" operator="lessThan">
      <formula>0</formula>
    </cfRule>
  </conditionalFormatting>
  <conditionalFormatting sqref="D5:D14">
    <cfRule type="cellIs" dxfId="7" priority="2" operator="lessThan">
      <formula>0</formula>
    </cfRule>
  </conditionalFormatting>
  <conditionalFormatting sqref="G5:G14">
    <cfRule type="cellIs" dxfId="6" priority="1" operator="lessThan">
      <formula>0</formula>
    </cfRule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Footer>&amp;LSCL - division finances communales&amp;R4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'7) Paramètres'!$E$1:$E$11</xm:f>
          </x14:formula1>
          <xm:sqref>D5:D14 G5:G14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7">
    <pageSetUpPr fitToPage="1"/>
  </sheetPr>
  <dimension ref="A1:I67"/>
  <sheetViews>
    <sheetView topLeftCell="A7" zoomScale="85" zoomScaleNormal="85" workbookViewId="0">
      <selection activeCell="L33" sqref="L33"/>
    </sheetView>
  </sheetViews>
  <sheetFormatPr baseColWidth="10" defaultColWidth="11.5703125" defaultRowHeight="15" x14ac:dyDescent="0.25"/>
  <cols>
    <col min="1" max="1" width="26.28515625" style="1" customWidth="1"/>
    <col min="2" max="7" width="14.85546875" style="1" customWidth="1"/>
    <col min="8" max="9" width="10.28515625" style="1" customWidth="1"/>
    <col min="10" max="10" width="7.5703125" style="1" customWidth="1"/>
    <col min="11" max="12" width="10.28515625" style="1" customWidth="1"/>
    <col min="13" max="13" width="7.5703125" style="1" customWidth="1"/>
    <col min="14" max="15" width="10.28515625" style="1" customWidth="1"/>
    <col min="16" max="16" width="7.5703125" style="1" customWidth="1"/>
    <col min="17" max="18" width="10.28515625" style="1" customWidth="1"/>
    <col min="19" max="19" width="7.5703125" style="1" customWidth="1"/>
    <col min="20" max="21" width="10.28515625" style="1" customWidth="1"/>
    <col min="22" max="22" width="7.5703125" style="1" customWidth="1"/>
    <col min="23" max="24" width="10.28515625" style="1" customWidth="1"/>
    <col min="25" max="25" width="7.5703125" style="1" customWidth="1"/>
    <col min="26" max="27" width="10.28515625" style="1" customWidth="1"/>
    <col min="28" max="28" width="7.5703125" style="1" customWidth="1"/>
    <col min="29" max="30" width="10.28515625" style="1" customWidth="1"/>
    <col min="31" max="31" width="7.5703125" style="1" customWidth="1"/>
    <col min="32" max="33" width="10.28515625" style="1" customWidth="1"/>
    <col min="34" max="34" width="7.5703125" style="1" customWidth="1"/>
    <col min="35" max="35" width="10.28515625" style="1" customWidth="1"/>
    <col min="36" max="16384" width="11.5703125" style="1"/>
  </cols>
  <sheetData>
    <row r="1" spans="1:9" ht="23.25" x14ac:dyDescent="0.35">
      <c r="A1" s="208" t="s">
        <v>401</v>
      </c>
      <c r="B1" s="208"/>
      <c r="C1" s="208"/>
      <c r="D1" s="208"/>
      <c r="E1" s="208"/>
      <c r="F1" s="208"/>
      <c r="G1" s="208"/>
      <c r="H1" s="81"/>
      <c r="I1" s="81"/>
    </row>
    <row r="2" spans="1:9" x14ac:dyDescent="0.25">
      <c r="A2" s="227" t="s">
        <v>411</v>
      </c>
      <c r="B2" s="227"/>
      <c r="C2" s="227"/>
      <c r="D2" s="227"/>
      <c r="E2" s="227"/>
      <c r="F2" s="227"/>
      <c r="G2" s="227"/>
      <c r="H2" s="82"/>
      <c r="I2" s="82"/>
    </row>
    <row r="3" spans="1:9" ht="14.45" x14ac:dyDescent="0.3">
      <c r="A3" s="73"/>
      <c r="B3" s="73"/>
      <c r="C3" s="73"/>
      <c r="D3" s="73"/>
      <c r="E3" s="73"/>
      <c r="F3" s="73"/>
      <c r="G3" s="82"/>
      <c r="H3" s="82"/>
      <c r="I3" s="82"/>
    </row>
    <row r="4" spans="1:9" ht="14.45" x14ac:dyDescent="0.3">
      <c r="A4" s="5" t="s">
        <v>304</v>
      </c>
      <c r="B4" s="36"/>
      <c r="C4" s="73"/>
      <c r="D4" s="73"/>
      <c r="E4" s="73"/>
      <c r="F4" s="73"/>
      <c r="G4" s="82"/>
      <c r="H4" s="82"/>
      <c r="I4" s="82"/>
    </row>
    <row r="5" spans="1:9" x14ac:dyDescent="0.25">
      <c r="A5" s="5" t="s">
        <v>303</v>
      </c>
      <c r="B5" s="2" t="e">
        <f>VLOOKUP(B4,'7) Paramètres'!$A:$C,2,FALSE)</f>
        <v>#N/A</v>
      </c>
      <c r="C5" s="73"/>
      <c r="D5" s="73"/>
      <c r="E5" s="73"/>
      <c r="F5" s="73"/>
      <c r="G5" s="82"/>
      <c r="H5" s="82"/>
      <c r="I5" s="82"/>
    </row>
    <row r="6" spans="1:9" ht="14.45" x14ac:dyDescent="0.3">
      <c r="A6" s="5" t="s">
        <v>305</v>
      </c>
      <c r="B6" s="2" t="e">
        <f>VLOOKUP(B4,'7) Paramètres'!$A:$C,3,FALSE)</f>
        <v>#N/A</v>
      </c>
      <c r="C6" s="73"/>
      <c r="D6" s="73"/>
      <c r="E6" s="73"/>
      <c r="F6" s="73"/>
      <c r="G6" s="82"/>
      <c r="H6" s="82"/>
      <c r="I6" s="82"/>
    </row>
    <row r="7" spans="1:9" ht="14.45" x14ac:dyDescent="0.3">
      <c r="A7" s="5"/>
      <c r="B7" s="73"/>
      <c r="C7" s="73"/>
      <c r="D7" s="73"/>
      <c r="E7" s="73"/>
      <c r="F7" s="73"/>
      <c r="G7" s="82"/>
      <c r="H7" s="82"/>
      <c r="I7" s="82"/>
    </row>
    <row r="8" spans="1:9" ht="18" x14ac:dyDescent="0.35">
      <c r="A8" s="25" t="s">
        <v>412</v>
      </c>
      <c r="G8" s="82"/>
      <c r="H8" s="82"/>
      <c r="I8" s="82"/>
    </row>
    <row r="9" spans="1:9" ht="28.9" x14ac:dyDescent="0.3">
      <c r="A9" s="78"/>
      <c r="B9" s="77" t="s">
        <v>377</v>
      </c>
    </row>
    <row r="10" spans="1:9" x14ac:dyDescent="0.25">
      <c r="A10" s="79" t="s">
        <v>364</v>
      </c>
      <c r="B10" s="74" t="e">
        <f>B11/B12</f>
        <v>#DIV/0!</v>
      </c>
    </row>
    <row r="11" spans="1:9" ht="14.45" x14ac:dyDescent="0.3">
      <c r="A11" s="75" t="s">
        <v>335</v>
      </c>
      <c r="B11" s="65">
        <f>'2) Commune'!C7+'3) Associations'!C15+'4) Cautionnements'!E15</f>
        <v>0</v>
      </c>
    </row>
    <row r="12" spans="1:9" ht="14.45" x14ac:dyDescent="0.3">
      <c r="A12" s="75" t="s">
        <v>337</v>
      </c>
      <c r="B12" s="65">
        <f>'2) Commune'!C27+'3) Associations'!C27</f>
        <v>0</v>
      </c>
      <c r="E12" s="7"/>
    </row>
    <row r="13" spans="1:9" x14ac:dyDescent="0.25">
      <c r="A13" s="80" t="s">
        <v>365</v>
      </c>
      <c r="B13" s="74" t="e">
        <f>B14/B15</f>
        <v>#DIV/0!</v>
      </c>
    </row>
    <row r="14" spans="1:9" ht="14.45" x14ac:dyDescent="0.3">
      <c r="A14" s="75" t="s">
        <v>336</v>
      </c>
      <c r="B14" s="65">
        <f>'2) Commune'!C8+'3) Associations'!C16+'4) Cautionnements'!E15</f>
        <v>0</v>
      </c>
    </row>
    <row r="15" spans="1:9" ht="14.45" x14ac:dyDescent="0.3">
      <c r="A15" s="58" t="s">
        <v>385</v>
      </c>
      <c r="B15" s="76">
        <f>'2) Commune'!C28+'3) Associations'!C27</f>
        <v>0</v>
      </c>
    </row>
    <row r="17" spans="1:7" ht="18.75" x14ac:dyDescent="0.3">
      <c r="A17" s="25" t="s">
        <v>413</v>
      </c>
    </row>
    <row r="18" spans="1:7" ht="14.45" x14ac:dyDescent="0.3">
      <c r="A18" s="135" t="s">
        <v>377</v>
      </c>
      <c r="B18" s="118">
        <f>'2) Commune'!D3</f>
        <v>2021</v>
      </c>
      <c r="C18" s="118">
        <f>'2) Commune'!E3</f>
        <v>2022</v>
      </c>
      <c r="D18" s="118">
        <f>'2) Commune'!F3</f>
        <v>2023</v>
      </c>
      <c r="E18" s="118">
        <f>'2) Commune'!G3</f>
        <v>2024</v>
      </c>
      <c r="F18" s="118">
        <f>'2) Commune'!H3</f>
        <v>2025</v>
      </c>
      <c r="G18" s="118">
        <f>'2) Commune'!I3</f>
        <v>2026</v>
      </c>
    </row>
    <row r="19" spans="1:7" s="5" customFormat="1" x14ac:dyDescent="0.25">
      <c r="A19" s="132" t="s">
        <v>364</v>
      </c>
      <c r="B19" s="140" t="e">
        <f t="shared" ref="B19:G19" si="0">B23/B26</f>
        <v>#DIV/0!</v>
      </c>
      <c r="C19" s="140" t="e">
        <f t="shared" si="0"/>
        <v>#DIV/0!</v>
      </c>
      <c r="D19" s="140" t="e">
        <f t="shared" si="0"/>
        <v>#DIV/0!</v>
      </c>
      <c r="E19" s="140" t="e">
        <f t="shared" si="0"/>
        <v>#DIV/0!</v>
      </c>
      <c r="F19" s="140" t="e">
        <f t="shared" si="0"/>
        <v>#DIV/0!</v>
      </c>
      <c r="G19" s="140" t="e">
        <f t="shared" si="0"/>
        <v>#DIV/0!</v>
      </c>
    </row>
    <row r="20" spans="1:7" ht="14.45" x14ac:dyDescent="0.3">
      <c r="A20" s="23" t="s">
        <v>397</v>
      </c>
      <c r="B20" s="65">
        <f>'2) Commune'!D7</f>
        <v>0</v>
      </c>
      <c r="C20" s="65">
        <f>'2) Commune'!E7</f>
        <v>0</v>
      </c>
      <c r="D20" s="65">
        <f>'2) Commune'!F7</f>
        <v>0</v>
      </c>
      <c r="E20" s="65">
        <f>'2) Commune'!G7</f>
        <v>0</v>
      </c>
      <c r="F20" s="65">
        <f>'2) Commune'!H7</f>
        <v>0</v>
      </c>
      <c r="G20" s="65">
        <f>'2) Commune'!I7</f>
        <v>0</v>
      </c>
    </row>
    <row r="21" spans="1:7" ht="14.45" x14ac:dyDescent="0.3">
      <c r="A21" s="23" t="s">
        <v>396</v>
      </c>
      <c r="B21" s="65">
        <f>'3) Associations'!D41</f>
        <v>0</v>
      </c>
      <c r="C21" s="65">
        <f>'3) Associations'!F41</f>
        <v>0</v>
      </c>
      <c r="D21" s="65">
        <f>'3) Associations'!H41</f>
        <v>0</v>
      </c>
      <c r="E21" s="65">
        <f>'3) Associations'!J41</f>
        <v>0</v>
      </c>
      <c r="F21" s="65">
        <f>'3) Associations'!L41</f>
        <v>0</v>
      </c>
      <c r="G21" s="65">
        <f>'3) Associations'!N41</f>
        <v>0</v>
      </c>
    </row>
    <row r="22" spans="1:7" ht="14.45" x14ac:dyDescent="0.3">
      <c r="A22" s="23" t="s">
        <v>363</v>
      </c>
      <c r="B22" s="67">
        <f>'4) Cautionnements'!$H$15</f>
        <v>0</v>
      </c>
      <c r="C22" s="67">
        <f>'4) Cautionnements'!$H$15</f>
        <v>0</v>
      </c>
      <c r="D22" s="67">
        <f>'4) Cautionnements'!$H$15</f>
        <v>0</v>
      </c>
      <c r="E22" s="67">
        <f>'4) Cautionnements'!$H$15</f>
        <v>0</v>
      </c>
      <c r="F22" s="67">
        <f>'4) Cautionnements'!$H$15</f>
        <v>0</v>
      </c>
      <c r="G22" s="67">
        <f>'4) Cautionnements'!$H$15</f>
        <v>0</v>
      </c>
    </row>
    <row r="23" spans="1:7" s="131" customFormat="1" ht="14.45" x14ac:dyDescent="0.3">
      <c r="A23" s="133" t="s">
        <v>400</v>
      </c>
      <c r="B23" s="134">
        <f>SUM(B20:B22)</f>
        <v>0</v>
      </c>
      <c r="C23" s="134">
        <f t="shared" ref="C23:G23" si="1">SUM(C20:C22)</f>
        <v>0</v>
      </c>
      <c r="D23" s="134">
        <f t="shared" si="1"/>
        <v>0</v>
      </c>
      <c r="E23" s="134">
        <f t="shared" si="1"/>
        <v>0</v>
      </c>
      <c r="F23" s="134">
        <f t="shared" si="1"/>
        <v>0</v>
      </c>
      <c r="G23" s="134">
        <f t="shared" si="1"/>
        <v>0</v>
      </c>
    </row>
    <row r="24" spans="1:7" ht="14.45" x14ac:dyDescent="0.3">
      <c r="A24" s="23" t="s">
        <v>398</v>
      </c>
      <c r="B24" s="65">
        <f>'2) Commune'!D27</f>
        <v>0</v>
      </c>
      <c r="C24" s="65">
        <f>'2) Commune'!E27</f>
        <v>0</v>
      </c>
      <c r="D24" s="65">
        <f>'2) Commune'!F27</f>
        <v>0</v>
      </c>
      <c r="E24" s="65">
        <f>'2) Commune'!G27</f>
        <v>0</v>
      </c>
      <c r="F24" s="65">
        <f>'2) Commune'!H27</f>
        <v>0</v>
      </c>
      <c r="G24" s="65">
        <f>'2) Commune'!I27</f>
        <v>0</v>
      </c>
    </row>
    <row r="25" spans="1:7" ht="14.45" x14ac:dyDescent="0.3">
      <c r="A25" s="23" t="s">
        <v>399</v>
      </c>
      <c r="B25" s="67">
        <f>'3) Associations'!D56</f>
        <v>0</v>
      </c>
      <c r="C25" s="67">
        <f>'3) Associations'!F56</f>
        <v>0</v>
      </c>
      <c r="D25" s="67">
        <f>'3) Associations'!H56</f>
        <v>0</v>
      </c>
      <c r="E25" s="67">
        <f>'3) Associations'!J56</f>
        <v>0</v>
      </c>
      <c r="F25" s="67">
        <f>'3) Associations'!L56</f>
        <v>0</v>
      </c>
      <c r="G25" s="67">
        <f>'3) Associations'!N56</f>
        <v>0</v>
      </c>
    </row>
    <row r="26" spans="1:7" s="131" customFormat="1" ht="14.45" x14ac:dyDescent="0.3">
      <c r="A26" s="133" t="s">
        <v>400</v>
      </c>
      <c r="B26" s="134">
        <f>SUM(B24:B25)</f>
        <v>0</v>
      </c>
      <c r="C26" s="134">
        <f t="shared" ref="C26:G26" si="2">SUM(C24:C25)</f>
        <v>0</v>
      </c>
      <c r="D26" s="134">
        <f t="shared" si="2"/>
        <v>0</v>
      </c>
      <c r="E26" s="134">
        <f t="shared" si="2"/>
        <v>0</v>
      </c>
      <c r="F26" s="134">
        <f t="shared" si="2"/>
        <v>0</v>
      </c>
      <c r="G26" s="134">
        <f t="shared" si="2"/>
        <v>0</v>
      </c>
    </row>
    <row r="27" spans="1:7" s="131" customFormat="1" ht="6.6" customHeight="1" x14ac:dyDescent="0.3">
      <c r="A27" s="133"/>
      <c r="B27" s="134"/>
      <c r="C27" s="134"/>
      <c r="D27" s="134"/>
      <c r="E27" s="134"/>
      <c r="F27" s="134"/>
      <c r="G27" s="134"/>
    </row>
    <row r="28" spans="1:7" s="139" customFormat="1" x14ac:dyDescent="0.25">
      <c r="A28" s="138" t="s">
        <v>365</v>
      </c>
      <c r="B28" s="74" t="e">
        <f t="shared" ref="B28:G28" si="3">B32/B35</f>
        <v>#DIV/0!</v>
      </c>
      <c r="C28" s="74" t="e">
        <f t="shared" si="3"/>
        <v>#DIV/0!</v>
      </c>
      <c r="D28" s="74" t="e">
        <f t="shared" si="3"/>
        <v>#DIV/0!</v>
      </c>
      <c r="E28" s="74" t="e">
        <f t="shared" si="3"/>
        <v>#DIV/0!</v>
      </c>
      <c r="F28" s="74" t="e">
        <f t="shared" si="3"/>
        <v>#DIV/0!</v>
      </c>
      <c r="G28" s="74" t="e">
        <f t="shared" si="3"/>
        <v>#DIV/0!</v>
      </c>
    </row>
    <row r="29" spans="1:7" x14ac:dyDescent="0.25">
      <c r="A29" s="23" t="s">
        <v>397</v>
      </c>
      <c r="B29" s="65">
        <f>'2) Commune'!D8</f>
        <v>0</v>
      </c>
      <c r="C29" s="65">
        <f>'2) Commune'!E8</f>
        <v>0</v>
      </c>
      <c r="D29" s="65">
        <f>'2) Commune'!F8</f>
        <v>0</v>
      </c>
      <c r="E29" s="65">
        <f>'2) Commune'!G8</f>
        <v>0</v>
      </c>
      <c r="F29" s="65">
        <f>'2) Commune'!H8</f>
        <v>0</v>
      </c>
      <c r="G29" s="65">
        <f>'2) Commune'!I8</f>
        <v>0</v>
      </c>
    </row>
    <row r="30" spans="1:7" x14ac:dyDescent="0.25">
      <c r="A30" s="23" t="s">
        <v>396</v>
      </c>
      <c r="B30" s="65">
        <f>'3) Associations'!D42</f>
        <v>0</v>
      </c>
      <c r="C30" s="65">
        <f>'3) Associations'!F42</f>
        <v>0</v>
      </c>
      <c r="D30" s="65">
        <f>'3) Associations'!H42</f>
        <v>0</v>
      </c>
      <c r="E30" s="65">
        <f>'3) Associations'!J42</f>
        <v>0</v>
      </c>
      <c r="F30" s="65">
        <f>'3) Associations'!L42</f>
        <v>0</v>
      </c>
      <c r="G30" s="65">
        <f>'3) Associations'!N42</f>
        <v>0</v>
      </c>
    </row>
    <row r="31" spans="1:7" x14ac:dyDescent="0.25">
      <c r="A31" s="23" t="s">
        <v>363</v>
      </c>
      <c r="B31" s="67">
        <f>'4) Cautionnements'!$H$15</f>
        <v>0</v>
      </c>
      <c r="C31" s="67">
        <f>'4) Cautionnements'!$H$15</f>
        <v>0</v>
      </c>
      <c r="D31" s="67">
        <f>'4) Cautionnements'!$H$15</f>
        <v>0</v>
      </c>
      <c r="E31" s="67">
        <f>'4) Cautionnements'!$H$15</f>
        <v>0</v>
      </c>
      <c r="F31" s="67">
        <f>'4) Cautionnements'!$H$15</f>
        <v>0</v>
      </c>
      <c r="G31" s="67">
        <f>'4) Cautionnements'!$H$15</f>
        <v>0</v>
      </c>
    </row>
    <row r="32" spans="1:7" s="131" customFormat="1" x14ac:dyDescent="0.25">
      <c r="A32" s="133" t="s">
        <v>400</v>
      </c>
      <c r="B32" s="134">
        <f>SUM(B29:B31)</f>
        <v>0</v>
      </c>
      <c r="C32" s="134">
        <f t="shared" ref="C32:G32" si="4">SUM(C29:C31)</f>
        <v>0</v>
      </c>
      <c r="D32" s="134">
        <f t="shared" si="4"/>
        <v>0</v>
      </c>
      <c r="E32" s="134">
        <f t="shared" si="4"/>
        <v>0</v>
      </c>
      <c r="F32" s="134">
        <f t="shared" si="4"/>
        <v>0</v>
      </c>
      <c r="G32" s="134">
        <f t="shared" si="4"/>
        <v>0</v>
      </c>
    </row>
    <row r="33" spans="1:8" x14ac:dyDescent="0.25">
      <c r="A33" s="23" t="s">
        <v>398</v>
      </c>
      <c r="B33" s="65">
        <f>'2) Commune'!D28</f>
        <v>0</v>
      </c>
      <c r="C33" s="65">
        <f>'2) Commune'!E28</f>
        <v>0</v>
      </c>
      <c r="D33" s="65">
        <f>'2) Commune'!F28</f>
        <v>0</v>
      </c>
      <c r="E33" s="65">
        <f>'2) Commune'!G28</f>
        <v>0</v>
      </c>
      <c r="F33" s="65">
        <f>'2) Commune'!H28</f>
        <v>0</v>
      </c>
      <c r="G33" s="65">
        <f>'2) Commune'!I28</f>
        <v>0</v>
      </c>
    </row>
    <row r="34" spans="1:8" x14ac:dyDescent="0.25">
      <c r="A34" s="23" t="s">
        <v>399</v>
      </c>
      <c r="B34" s="67">
        <f>'3) Associations'!D56</f>
        <v>0</v>
      </c>
      <c r="C34" s="67">
        <f>'3) Associations'!F56</f>
        <v>0</v>
      </c>
      <c r="D34" s="67">
        <f>'3) Associations'!H56</f>
        <v>0</v>
      </c>
      <c r="E34" s="67">
        <f>'3) Associations'!J56</f>
        <v>0</v>
      </c>
      <c r="F34" s="67">
        <f>'3) Associations'!L56</f>
        <v>0</v>
      </c>
      <c r="G34" s="67">
        <f>'3) Associations'!N56</f>
        <v>0</v>
      </c>
    </row>
    <row r="35" spans="1:8" s="131" customFormat="1" x14ac:dyDescent="0.25">
      <c r="A35" s="136" t="s">
        <v>400</v>
      </c>
      <c r="B35" s="137">
        <f>SUM(B33:B34)</f>
        <v>0</v>
      </c>
      <c r="C35" s="137">
        <f t="shared" ref="C35:G35" si="5">SUM(C33:C34)</f>
        <v>0</v>
      </c>
      <c r="D35" s="137">
        <f t="shared" si="5"/>
        <v>0</v>
      </c>
      <c r="E35" s="137">
        <f t="shared" si="5"/>
        <v>0</v>
      </c>
      <c r="F35" s="137">
        <f t="shared" si="5"/>
        <v>0</v>
      </c>
      <c r="G35" s="137">
        <f t="shared" si="5"/>
        <v>0</v>
      </c>
    </row>
    <row r="37" spans="1:8" ht="18.75" x14ac:dyDescent="0.3">
      <c r="A37" s="25" t="s">
        <v>403</v>
      </c>
    </row>
    <row r="38" spans="1:8" x14ac:dyDescent="0.25">
      <c r="A38" s="209"/>
      <c r="B38" s="210"/>
      <c r="C38" s="210"/>
      <c r="D38" s="210"/>
      <c r="E38" s="211"/>
      <c r="F38" s="28" t="s">
        <v>329</v>
      </c>
      <c r="G38" s="29" t="s">
        <v>330</v>
      </c>
    </row>
    <row r="39" spans="1:8" x14ac:dyDescent="0.25">
      <c r="A39" s="212" t="s">
        <v>414</v>
      </c>
      <c r="B39" s="213"/>
      <c r="C39" s="213"/>
      <c r="D39" s="213"/>
      <c r="E39" s="214"/>
      <c r="F39" s="121"/>
      <c r="G39" s="122"/>
      <c r="H39" s="7"/>
    </row>
    <row r="40" spans="1:8" x14ac:dyDescent="0.25">
      <c r="A40" s="215" t="s">
        <v>380</v>
      </c>
      <c r="B40" s="216"/>
      <c r="C40" s="216"/>
      <c r="D40" s="216"/>
      <c r="E40" s="217"/>
      <c r="F40" s="123">
        <f>AVERAGE(B26:G26)*F39/100</f>
        <v>0</v>
      </c>
      <c r="G40" s="124">
        <f>AVERAGE(B35:G35)*G39/100</f>
        <v>0</v>
      </c>
      <c r="H40" s="83"/>
    </row>
    <row r="41" spans="1:8" x14ac:dyDescent="0.25">
      <c r="A41" s="46"/>
    </row>
    <row r="43" spans="1:8" x14ac:dyDescent="0.25">
      <c r="A43" s="224" t="s">
        <v>379</v>
      </c>
      <c r="B43" s="225"/>
      <c r="C43" s="225"/>
      <c r="D43" s="225"/>
      <c r="E43" s="225"/>
      <c r="F43" s="225"/>
      <c r="G43" s="226"/>
    </row>
    <row r="44" spans="1:8" x14ac:dyDescent="0.25">
      <c r="A44" s="218"/>
      <c r="B44" s="219"/>
      <c r="C44" s="219"/>
      <c r="D44" s="219"/>
      <c r="E44" s="219"/>
      <c r="F44" s="219"/>
      <c r="G44" s="220"/>
    </row>
    <row r="45" spans="1:8" x14ac:dyDescent="0.25">
      <c r="A45" s="218"/>
      <c r="B45" s="219"/>
      <c r="C45" s="219"/>
      <c r="D45" s="219"/>
      <c r="E45" s="219"/>
      <c r="F45" s="219"/>
      <c r="G45" s="220"/>
    </row>
    <row r="46" spans="1:8" x14ac:dyDescent="0.25">
      <c r="A46" s="218"/>
      <c r="B46" s="219"/>
      <c r="C46" s="219"/>
      <c r="D46" s="219"/>
      <c r="E46" s="219"/>
      <c r="F46" s="219"/>
      <c r="G46" s="220"/>
    </row>
    <row r="47" spans="1:8" x14ac:dyDescent="0.25">
      <c r="A47" s="218"/>
      <c r="B47" s="219"/>
      <c r="C47" s="219"/>
      <c r="D47" s="219"/>
      <c r="E47" s="219"/>
      <c r="F47" s="219"/>
      <c r="G47" s="220"/>
    </row>
    <row r="48" spans="1:8" x14ac:dyDescent="0.25">
      <c r="A48" s="218"/>
      <c r="B48" s="219"/>
      <c r="C48" s="219"/>
      <c r="D48" s="219"/>
      <c r="E48" s="219"/>
      <c r="F48" s="219"/>
      <c r="G48" s="220"/>
    </row>
    <row r="49" spans="1:7" x14ac:dyDescent="0.25">
      <c r="A49" s="218"/>
      <c r="B49" s="219"/>
      <c r="C49" s="219"/>
      <c r="D49" s="219"/>
      <c r="E49" s="219"/>
      <c r="F49" s="219"/>
      <c r="G49" s="220"/>
    </row>
    <row r="50" spans="1:7" x14ac:dyDescent="0.25">
      <c r="A50" s="221"/>
      <c r="B50" s="222"/>
      <c r="C50" s="222"/>
      <c r="D50" s="222"/>
      <c r="E50" s="222"/>
      <c r="F50" s="222"/>
      <c r="G50" s="223"/>
    </row>
    <row r="52" spans="1:7" x14ac:dyDescent="0.25">
      <c r="A52" s="1" t="s">
        <v>408</v>
      </c>
      <c r="E52" s="22"/>
      <c r="F52" s="141"/>
      <c r="G52" s="141"/>
    </row>
    <row r="54" spans="1:7" x14ac:dyDescent="0.25">
      <c r="B54" s="92"/>
      <c r="C54" s="92"/>
      <c r="D54" s="92"/>
      <c r="E54" s="93"/>
      <c r="F54" s="17"/>
    </row>
    <row r="55" spans="1:7" x14ac:dyDescent="0.25">
      <c r="B55" s="95"/>
      <c r="C55" s="92"/>
      <c r="D55" s="92"/>
      <c r="E55" s="93"/>
      <c r="F55" s="162"/>
      <c r="G55" s="93"/>
    </row>
    <row r="56" spans="1:7" x14ac:dyDescent="0.25">
      <c r="A56" s="142"/>
      <c r="B56" s="143" t="s">
        <v>402</v>
      </c>
      <c r="C56" s="142"/>
      <c r="D56" s="142"/>
      <c r="E56" s="93"/>
      <c r="F56" s="22"/>
    </row>
    <row r="57" spans="1:7" x14ac:dyDescent="0.25">
      <c r="A57" s="142"/>
      <c r="B57" s="143"/>
      <c r="C57" s="142"/>
      <c r="D57" s="142"/>
      <c r="E57" s="93"/>
      <c r="F57" s="163"/>
      <c r="G57" s="93"/>
    </row>
    <row r="58" spans="1:7" x14ac:dyDescent="0.25">
      <c r="A58" s="96" t="s">
        <v>374</v>
      </c>
      <c r="B58" s="95"/>
      <c r="D58" s="150" t="s">
        <v>378</v>
      </c>
      <c r="E58" s="93"/>
      <c r="F58" s="164"/>
      <c r="G58" s="144"/>
    </row>
    <row r="59" spans="1:7" x14ac:dyDescent="0.25">
      <c r="A59" s="96"/>
      <c r="B59" s="95"/>
      <c r="C59" s="92"/>
      <c r="D59" s="92"/>
      <c r="E59" s="93"/>
      <c r="F59" s="162"/>
      <c r="G59" s="162"/>
    </row>
    <row r="60" spans="1:7" x14ac:dyDescent="0.25">
      <c r="A60" s="96"/>
      <c r="B60" s="95"/>
      <c r="C60" s="92"/>
      <c r="D60" s="92"/>
      <c r="E60" s="93"/>
      <c r="F60" s="162"/>
      <c r="G60" s="162"/>
    </row>
    <row r="61" spans="1:7" x14ac:dyDescent="0.25">
      <c r="A61" s="97"/>
      <c r="B61" s="98"/>
      <c r="C61" s="99"/>
      <c r="D61" s="99"/>
      <c r="E61" s="92"/>
      <c r="F61" s="92"/>
      <c r="G61" s="92"/>
    </row>
    <row r="62" spans="1:7" x14ac:dyDescent="0.25">
      <c r="A62" s="90" t="s">
        <v>375</v>
      </c>
      <c r="B62" s="85"/>
      <c r="C62" s="84"/>
      <c r="D62" s="84"/>
      <c r="E62" s="22"/>
      <c r="F62" s="22"/>
      <c r="G62" s="162"/>
    </row>
    <row r="63" spans="1:7" x14ac:dyDescent="0.25">
      <c r="A63" s="86"/>
      <c r="B63" s="85"/>
      <c r="C63" s="84"/>
      <c r="D63" s="84"/>
      <c r="E63" s="22"/>
      <c r="F63" s="22"/>
      <c r="G63" s="22"/>
    </row>
    <row r="64" spans="1:7" x14ac:dyDescent="0.25">
      <c r="A64" s="87"/>
      <c r="B64" s="88"/>
      <c r="C64" s="89"/>
      <c r="D64" s="89"/>
      <c r="E64" s="84"/>
      <c r="F64" s="84"/>
      <c r="G64" s="84"/>
    </row>
    <row r="65" spans="1:7" x14ac:dyDescent="0.25">
      <c r="A65" s="90" t="s">
        <v>376</v>
      </c>
      <c r="B65" s="85"/>
      <c r="C65" s="84"/>
      <c r="D65" s="84"/>
      <c r="E65" s="22"/>
      <c r="F65" s="22"/>
      <c r="G65" s="22"/>
    </row>
    <row r="66" spans="1:7" x14ac:dyDescent="0.25">
      <c r="A66" s="91" t="str">
        <f>CONCATENATE(B4,", le")</f>
        <v>, le</v>
      </c>
      <c r="E66" s="22"/>
      <c r="F66" s="22"/>
      <c r="G66" s="22"/>
    </row>
    <row r="67" spans="1:7" x14ac:dyDescent="0.25">
      <c r="A67" s="94">
        <f ca="1">TODAY()</f>
        <v>44385</v>
      </c>
      <c r="G67" s="22"/>
    </row>
  </sheetData>
  <sheetProtection sheet="1" objects="1" scenarios="1"/>
  <protectedRanges>
    <protectedRange sqref="A44:G50" name="Plage2"/>
    <protectedRange sqref="B4 F39:G39" name="Plage1"/>
  </protectedRanges>
  <mergeCells count="7">
    <mergeCell ref="A1:G1"/>
    <mergeCell ref="A38:E38"/>
    <mergeCell ref="A39:E39"/>
    <mergeCell ref="A40:E40"/>
    <mergeCell ref="A44:G50"/>
    <mergeCell ref="A43:G43"/>
    <mergeCell ref="A2:G2"/>
  </mergeCells>
  <conditionalFormatting sqref="B19">
    <cfRule type="cellIs" dxfId="5" priority="14" operator="greaterThan">
      <formula>250</formula>
    </cfRule>
  </conditionalFormatting>
  <conditionalFormatting sqref="G19">
    <cfRule type="cellIs" dxfId="4" priority="3" operator="greaterThan">
      <formula>250</formula>
    </cfRule>
  </conditionalFormatting>
  <conditionalFormatting sqref="C19">
    <cfRule type="cellIs" dxfId="3" priority="11" operator="greaterThan">
      <formula>250</formula>
    </cfRule>
  </conditionalFormatting>
  <conditionalFormatting sqref="D19">
    <cfRule type="cellIs" dxfId="2" priority="9" operator="greaterThan">
      <formula>250</formula>
    </cfRule>
  </conditionalFormatting>
  <conditionalFormatting sqref="E19">
    <cfRule type="cellIs" dxfId="1" priority="7" operator="greaterThan">
      <formula>250</formula>
    </cfRule>
  </conditionalFormatting>
  <conditionalFormatting sqref="F19">
    <cfRule type="cellIs" dxfId="0" priority="5" operator="greaterThan">
      <formula>250</formula>
    </cfRule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scale="73" orientation="portrait" r:id="rId1"/>
  <headerFooter>
    <oddFooter>&amp;LSCL - division finances communales&amp;R1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16" r:id="rId4" name="Check Box 24">
              <controlPr defaultSize="0" autoFill="0" autoLine="0" autoPict="0">
                <anchor moveWithCells="1">
                  <from>
                    <xdr:col>5</xdr:col>
                    <xdr:colOff>819150</xdr:colOff>
                    <xdr:row>36</xdr:row>
                    <xdr:rowOff>133350</xdr:rowOff>
                  </from>
                  <to>
                    <xdr:col>6</xdr:col>
                    <xdr:colOff>133350</xdr:colOff>
                    <xdr:row>38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5" name="Check Box 25">
              <controlPr defaultSize="0" autoFill="0" autoLine="0" autoPict="0">
                <anchor moveWithCells="1">
                  <from>
                    <xdr:col>6</xdr:col>
                    <xdr:colOff>809625</xdr:colOff>
                    <xdr:row>36</xdr:row>
                    <xdr:rowOff>133350</xdr:rowOff>
                  </from>
                  <to>
                    <xdr:col>7</xdr:col>
                    <xdr:colOff>114300</xdr:colOff>
                    <xdr:row>38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2" id="{BA926D81-E13C-46BE-A464-52CC21504352}">
            <x14:iconSet iconSet="3Symbols" custom="1">
              <x14:cfvo type="percent">
                <xm:f>0</xm:f>
              </x14:cfvo>
              <x14:cfvo type="num">
                <xm:f>151</xm:f>
              </x14:cfvo>
              <x14:cfvo type="num">
                <xm:f>251</xm:f>
              </x14:cfvo>
              <x14:cfIcon iconSet="3Symbols" iconId="2"/>
              <x14:cfIcon iconSet="3Symbols" iconId="2"/>
              <x14:cfIcon iconSet="3Symbols" iconId="1"/>
            </x14:iconSet>
          </x14:cfRule>
          <xm:sqref>F39:G39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'7) Paramètres'!$D$1:$D$400</xm:f>
          </x14:formula1>
          <xm:sqref>F39:G39</xm:sqref>
        </x14:dataValidation>
        <x14:dataValidation type="list" allowBlank="1" showInputMessage="1" showErrorMessage="1" xr:uid="{00000000-0002-0000-0400-000001000000}">
          <x14:formula1>
            <xm:f>'7) Paramètres'!$A$2:$A$303</xm:f>
          </x14:formula1>
          <xm:sqref>B4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8">
    <pageSetUpPr fitToPage="1"/>
  </sheetPr>
  <dimension ref="A1:I41"/>
  <sheetViews>
    <sheetView zoomScale="85" zoomScaleNormal="85" workbookViewId="0">
      <selection activeCell="D42" sqref="D42"/>
    </sheetView>
  </sheetViews>
  <sheetFormatPr baseColWidth="10" defaultColWidth="11.5703125" defaultRowHeight="15" x14ac:dyDescent="0.25"/>
  <cols>
    <col min="1" max="1" width="26.28515625" style="1" customWidth="1"/>
    <col min="2" max="7" width="14.85546875" style="1" customWidth="1"/>
    <col min="8" max="9" width="10.28515625" style="1" customWidth="1"/>
    <col min="10" max="10" width="7.5703125" style="1" customWidth="1"/>
    <col min="11" max="12" width="10.28515625" style="1" customWidth="1"/>
    <col min="13" max="13" width="7.5703125" style="1" customWidth="1"/>
    <col min="14" max="15" width="10.28515625" style="1" customWidth="1"/>
    <col min="16" max="16" width="7.5703125" style="1" customWidth="1"/>
    <col min="17" max="18" width="10.28515625" style="1" customWidth="1"/>
    <col min="19" max="19" width="7.5703125" style="1" customWidth="1"/>
    <col min="20" max="21" width="10.28515625" style="1" customWidth="1"/>
    <col min="22" max="22" width="7.5703125" style="1" customWidth="1"/>
    <col min="23" max="24" width="10.28515625" style="1" customWidth="1"/>
    <col min="25" max="25" width="7.5703125" style="1" customWidth="1"/>
    <col min="26" max="27" width="10.28515625" style="1" customWidth="1"/>
    <col min="28" max="28" width="7.5703125" style="1" customWidth="1"/>
    <col min="29" max="30" width="10.28515625" style="1" customWidth="1"/>
    <col min="31" max="31" width="7.5703125" style="1" customWidth="1"/>
    <col min="32" max="33" width="10.28515625" style="1" customWidth="1"/>
    <col min="34" max="34" width="7.5703125" style="1" customWidth="1"/>
    <col min="35" max="35" width="10.28515625" style="1" customWidth="1"/>
    <col min="36" max="16384" width="11.5703125" style="1"/>
  </cols>
  <sheetData>
    <row r="1" spans="1:9" ht="23.25" x14ac:dyDescent="0.35">
      <c r="A1" s="208" t="s">
        <v>401</v>
      </c>
      <c r="B1" s="208"/>
      <c r="C1" s="208"/>
      <c r="D1" s="208"/>
      <c r="E1" s="208"/>
      <c r="F1" s="208"/>
      <c r="G1" s="208"/>
      <c r="H1" s="81"/>
      <c r="I1" s="81"/>
    </row>
    <row r="2" spans="1:9" x14ac:dyDescent="0.25">
      <c r="A2" s="227" t="s">
        <v>411</v>
      </c>
      <c r="B2" s="227"/>
      <c r="C2" s="227"/>
      <c r="D2" s="227"/>
      <c r="E2" s="227"/>
      <c r="F2" s="227"/>
      <c r="G2" s="227"/>
      <c r="H2" s="82"/>
      <c r="I2" s="82"/>
    </row>
    <row r="3" spans="1:9" ht="14.45" x14ac:dyDescent="0.3">
      <c r="A3" s="120"/>
      <c r="B3" s="120"/>
      <c r="C3" s="120"/>
      <c r="D3" s="120"/>
      <c r="E3" s="120"/>
      <c r="F3" s="120"/>
      <c r="G3" s="82"/>
      <c r="H3" s="82"/>
      <c r="I3" s="82"/>
    </row>
    <row r="4" spans="1:9" ht="14.45" x14ac:dyDescent="0.3">
      <c r="A4" s="5" t="s">
        <v>304</v>
      </c>
      <c r="B4" s="36"/>
      <c r="C4" s="120"/>
      <c r="D4" s="120"/>
      <c r="E4" s="120"/>
      <c r="F4" s="120"/>
      <c r="G4" s="82"/>
      <c r="H4" s="82"/>
      <c r="I4" s="82"/>
    </row>
    <row r="5" spans="1:9" x14ac:dyDescent="0.25">
      <c r="A5" s="5" t="s">
        <v>303</v>
      </c>
      <c r="B5" s="2" t="e">
        <f>VLOOKUP(B4,'7) Paramètres'!$A:$C,2,FALSE)</f>
        <v>#N/A</v>
      </c>
      <c r="C5" s="120"/>
      <c r="D5" s="120"/>
      <c r="E5" s="120"/>
      <c r="F5" s="120"/>
      <c r="G5" s="82"/>
      <c r="H5" s="82"/>
      <c r="I5" s="82"/>
    </row>
    <row r="6" spans="1:9" ht="14.45" x14ac:dyDescent="0.3">
      <c r="A6" s="5" t="s">
        <v>305</v>
      </c>
      <c r="B6" s="2" t="e">
        <f>VLOOKUP(B4,'7) Paramètres'!$A:$C,3,FALSE)</f>
        <v>#N/A</v>
      </c>
      <c r="C6" s="120"/>
      <c r="D6" s="120"/>
      <c r="E6" s="120"/>
      <c r="F6" s="120"/>
      <c r="G6" s="82"/>
      <c r="H6" s="82"/>
      <c r="I6" s="82"/>
    </row>
    <row r="7" spans="1:9" ht="14.45" x14ac:dyDescent="0.3">
      <c r="A7" s="5"/>
      <c r="B7" s="2"/>
      <c r="C7" s="120"/>
      <c r="D7" s="120"/>
      <c r="E7" s="120"/>
      <c r="F7" s="120"/>
      <c r="G7" s="82"/>
      <c r="H7" s="82"/>
      <c r="I7" s="82"/>
    </row>
    <row r="8" spans="1:9" ht="14.45" x14ac:dyDescent="0.3">
      <c r="A8" s="5"/>
      <c r="B8" s="2"/>
      <c r="C8" s="120"/>
      <c r="D8" s="120"/>
      <c r="E8" s="120"/>
      <c r="F8" s="120"/>
      <c r="G8" s="82"/>
      <c r="H8" s="82"/>
      <c r="I8" s="82"/>
    </row>
    <row r="9" spans="1:9" ht="14.45" x14ac:dyDescent="0.3">
      <c r="A9" s="5"/>
      <c r="B9" s="2"/>
      <c r="C9" s="120"/>
      <c r="D9" s="120"/>
      <c r="E9" s="120"/>
      <c r="F9" s="120"/>
      <c r="G9" s="82"/>
      <c r="H9" s="82"/>
      <c r="I9" s="82"/>
    </row>
    <row r="10" spans="1:9" ht="14.45" x14ac:dyDescent="0.3">
      <c r="A10" s="5"/>
      <c r="B10" s="2"/>
      <c r="C10" s="120"/>
      <c r="D10" s="120"/>
      <c r="E10" s="120"/>
      <c r="F10" s="120"/>
      <c r="G10" s="82"/>
      <c r="H10" s="82"/>
      <c r="I10" s="82"/>
    </row>
    <row r="11" spans="1:9" ht="18.75" x14ac:dyDescent="0.3">
      <c r="A11" s="25" t="s">
        <v>403</v>
      </c>
    </row>
    <row r="12" spans="1:9" x14ac:dyDescent="0.25">
      <c r="A12" s="209"/>
      <c r="B12" s="210"/>
      <c r="C12" s="210"/>
      <c r="D12" s="210"/>
      <c r="E12" s="211"/>
      <c r="F12" s="28" t="s">
        <v>329</v>
      </c>
      <c r="G12" s="29" t="s">
        <v>330</v>
      </c>
    </row>
    <row r="13" spans="1:9" x14ac:dyDescent="0.25">
      <c r="A13" s="212" t="s">
        <v>414</v>
      </c>
      <c r="B13" s="213"/>
      <c r="C13" s="213"/>
      <c r="D13" s="213"/>
      <c r="E13" s="214"/>
      <c r="F13" s="121"/>
      <c r="G13" s="122"/>
      <c r="H13" s="7"/>
    </row>
    <row r="14" spans="1:9" x14ac:dyDescent="0.25">
      <c r="A14" s="215" t="s">
        <v>380</v>
      </c>
      <c r="B14" s="216"/>
      <c r="C14" s="216"/>
      <c r="D14" s="216"/>
      <c r="E14" s="217"/>
      <c r="F14" s="146"/>
      <c r="G14" s="147"/>
      <c r="H14" s="83"/>
    </row>
    <row r="15" spans="1:9" ht="14.45" x14ac:dyDescent="0.3">
      <c r="A15" s="120"/>
    </row>
    <row r="17" spans="1:7" ht="14.45" x14ac:dyDescent="0.3">
      <c r="A17" s="224" t="s">
        <v>379</v>
      </c>
      <c r="B17" s="225"/>
      <c r="C17" s="225"/>
      <c r="D17" s="225"/>
      <c r="E17" s="225"/>
      <c r="F17" s="225"/>
      <c r="G17" s="226"/>
    </row>
    <row r="18" spans="1:7" x14ac:dyDescent="0.25">
      <c r="A18" s="218"/>
      <c r="B18" s="219"/>
      <c r="C18" s="219"/>
      <c r="D18" s="219"/>
      <c r="E18" s="219"/>
      <c r="F18" s="219"/>
      <c r="G18" s="220"/>
    </row>
    <row r="19" spans="1:7" x14ac:dyDescent="0.25">
      <c r="A19" s="218"/>
      <c r="B19" s="219"/>
      <c r="C19" s="219"/>
      <c r="D19" s="219"/>
      <c r="E19" s="219"/>
      <c r="F19" s="219"/>
      <c r="G19" s="220"/>
    </row>
    <row r="20" spans="1:7" x14ac:dyDescent="0.25">
      <c r="A20" s="218"/>
      <c r="B20" s="219"/>
      <c r="C20" s="219"/>
      <c r="D20" s="219"/>
      <c r="E20" s="219"/>
      <c r="F20" s="219"/>
      <c r="G20" s="220"/>
    </row>
    <row r="21" spans="1:7" x14ac:dyDescent="0.25">
      <c r="A21" s="218"/>
      <c r="B21" s="219"/>
      <c r="C21" s="219"/>
      <c r="D21" s="219"/>
      <c r="E21" s="219"/>
      <c r="F21" s="219"/>
      <c r="G21" s="220"/>
    </row>
    <row r="22" spans="1:7" x14ac:dyDescent="0.25">
      <c r="A22" s="218"/>
      <c r="B22" s="219"/>
      <c r="C22" s="219"/>
      <c r="D22" s="219"/>
      <c r="E22" s="219"/>
      <c r="F22" s="219"/>
      <c r="G22" s="220"/>
    </row>
    <row r="23" spans="1:7" x14ac:dyDescent="0.25">
      <c r="A23" s="218"/>
      <c r="B23" s="219"/>
      <c r="C23" s="219"/>
      <c r="D23" s="219"/>
      <c r="E23" s="219"/>
      <c r="F23" s="219"/>
      <c r="G23" s="220"/>
    </row>
    <row r="24" spans="1:7" x14ac:dyDescent="0.25">
      <c r="A24" s="221"/>
      <c r="B24" s="222"/>
      <c r="C24" s="222"/>
      <c r="D24" s="222"/>
      <c r="E24" s="222"/>
      <c r="F24" s="222"/>
      <c r="G24" s="223"/>
    </row>
    <row r="26" spans="1:7" x14ac:dyDescent="0.25">
      <c r="A26" s="1" t="s">
        <v>408</v>
      </c>
      <c r="E26" s="22"/>
      <c r="F26" s="22"/>
      <c r="G26" s="22"/>
    </row>
    <row r="27" spans="1:7" x14ac:dyDescent="0.25">
      <c r="F27" s="22"/>
      <c r="G27" s="22"/>
    </row>
    <row r="28" spans="1:7" x14ac:dyDescent="0.25">
      <c r="B28" s="92"/>
      <c r="C28" s="92"/>
      <c r="D28" s="92"/>
      <c r="E28" s="93"/>
      <c r="F28" s="163"/>
      <c r="G28" s="22"/>
    </row>
    <row r="29" spans="1:7" x14ac:dyDescent="0.25">
      <c r="B29" s="95"/>
      <c r="C29" s="92"/>
      <c r="D29" s="92"/>
      <c r="E29" s="93"/>
      <c r="F29" s="162"/>
      <c r="G29" s="162"/>
    </row>
    <row r="30" spans="1:7" x14ac:dyDescent="0.25">
      <c r="A30" s="142"/>
      <c r="B30" s="143" t="s">
        <v>402</v>
      </c>
      <c r="C30" s="142"/>
      <c r="D30" s="142"/>
      <c r="E30" s="93"/>
      <c r="F30" s="22"/>
      <c r="G30" s="22"/>
    </row>
    <row r="31" spans="1:7" x14ac:dyDescent="0.25">
      <c r="A31" s="142"/>
      <c r="B31" s="143"/>
      <c r="C31" s="142"/>
      <c r="D31" s="142"/>
      <c r="E31" s="93"/>
      <c r="F31" s="163"/>
      <c r="G31" s="162"/>
    </row>
    <row r="32" spans="1:7" x14ac:dyDescent="0.25">
      <c r="A32" s="96" t="s">
        <v>374</v>
      </c>
      <c r="B32" s="95"/>
      <c r="D32" s="150" t="s">
        <v>378</v>
      </c>
      <c r="E32" s="93"/>
      <c r="F32" s="164"/>
      <c r="G32" s="165"/>
    </row>
    <row r="33" spans="1:7" x14ac:dyDescent="0.25">
      <c r="A33" s="96"/>
      <c r="B33" s="95"/>
      <c r="C33" s="92"/>
      <c r="D33" s="92"/>
      <c r="E33" s="93"/>
      <c r="F33" s="162"/>
      <c r="G33" s="162"/>
    </row>
    <row r="34" spans="1:7" x14ac:dyDescent="0.25">
      <c r="A34" s="96"/>
      <c r="B34" s="95"/>
      <c r="C34" s="92"/>
      <c r="D34" s="92"/>
      <c r="E34" s="93"/>
      <c r="F34" s="162"/>
      <c r="G34" s="162"/>
    </row>
    <row r="35" spans="1:7" x14ac:dyDescent="0.25">
      <c r="A35" s="97"/>
      <c r="B35" s="98"/>
      <c r="C35" s="99"/>
      <c r="D35" s="99"/>
      <c r="E35" s="92"/>
      <c r="F35" s="92"/>
      <c r="G35" s="92"/>
    </row>
    <row r="36" spans="1:7" x14ac:dyDescent="0.25">
      <c r="A36" s="90" t="s">
        <v>375</v>
      </c>
      <c r="B36" s="85"/>
      <c r="C36" s="84"/>
      <c r="D36" s="84"/>
      <c r="E36" s="22"/>
      <c r="F36" s="22"/>
      <c r="G36" s="162"/>
    </row>
    <row r="37" spans="1:7" x14ac:dyDescent="0.25">
      <c r="A37" s="86"/>
      <c r="B37" s="85"/>
      <c r="C37" s="84"/>
      <c r="D37" s="84"/>
      <c r="E37" s="22"/>
      <c r="F37" s="22"/>
      <c r="G37" s="22"/>
    </row>
    <row r="38" spans="1:7" x14ac:dyDescent="0.25">
      <c r="A38" s="87"/>
      <c r="B38" s="88"/>
      <c r="C38" s="89"/>
      <c r="D38" s="89"/>
      <c r="E38" s="84"/>
      <c r="F38" s="84"/>
      <c r="G38" s="84"/>
    </row>
    <row r="39" spans="1:7" x14ac:dyDescent="0.25">
      <c r="A39" s="90" t="s">
        <v>376</v>
      </c>
      <c r="B39" s="85"/>
      <c r="C39" s="84"/>
      <c r="D39" s="84"/>
      <c r="E39" s="22"/>
      <c r="F39" s="22"/>
      <c r="G39" s="22"/>
    </row>
    <row r="40" spans="1:7" x14ac:dyDescent="0.25">
      <c r="A40" s="91" t="str">
        <f>CONCATENATE(B4,", le")</f>
        <v>, le</v>
      </c>
      <c r="E40" s="22"/>
      <c r="G40" s="22"/>
    </row>
    <row r="41" spans="1:7" x14ac:dyDescent="0.25">
      <c r="A41" s="94">
        <f ca="1">TODAY()</f>
        <v>44385</v>
      </c>
    </row>
  </sheetData>
  <sheetProtection sheet="1" objects="1" scenarios="1"/>
  <protectedRanges>
    <protectedRange sqref="F13:G14 B4 A18:G24" name="Plage1"/>
  </protectedRanges>
  <mergeCells count="7">
    <mergeCell ref="A18:G24"/>
    <mergeCell ref="A1:G1"/>
    <mergeCell ref="A2:G2"/>
    <mergeCell ref="A12:E12"/>
    <mergeCell ref="A13:E13"/>
    <mergeCell ref="A14:E14"/>
    <mergeCell ref="A17:G1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9" orientation="portrait" r:id="rId1"/>
  <headerFooter>
    <oddFooter>&amp;LSCL - division finances communales&amp;R1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5</xdr:col>
                    <xdr:colOff>819150</xdr:colOff>
                    <xdr:row>10</xdr:row>
                    <xdr:rowOff>133350</xdr:rowOff>
                  </from>
                  <to>
                    <xdr:col>6</xdr:col>
                    <xdr:colOff>133350</xdr:colOff>
                    <xdr:row>12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6</xdr:col>
                    <xdr:colOff>809625</xdr:colOff>
                    <xdr:row>10</xdr:row>
                    <xdr:rowOff>133350</xdr:rowOff>
                  </from>
                  <to>
                    <xdr:col>7</xdr:col>
                    <xdr:colOff>114300</xdr:colOff>
                    <xdr:row>12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C9E761A3-26D8-49A8-8C81-A467D3E46569}">
            <x14:iconSet iconSet="3Symbols" custom="1">
              <x14:cfvo type="percent">
                <xm:f>0</xm:f>
              </x14:cfvo>
              <x14:cfvo type="num">
                <xm:f>151</xm:f>
              </x14:cfvo>
              <x14:cfvo type="num">
                <xm:f>251</xm:f>
              </x14:cfvo>
              <x14:cfIcon iconSet="3Symbols" iconId="2"/>
              <x14:cfIcon iconSet="3Symbols" iconId="2"/>
              <x14:cfIcon iconSet="3Symbols" iconId="1"/>
            </x14:iconSet>
          </x14:cfRule>
          <xm:sqref>F13:G13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1000000}">
          <x14:formula1>
            <xm:f>'7) Paramètres'!$D$1:$D$400</xm:f>
          </x14:formula1>
          <xm:sqref>F13:G13</xm:sqref>
        </x14:dataValidation>
        <x14:dataValidation type="list" allowBlank="1" showInputMessage="1" showErrorMessage="1" xr:uid="{00000000-0002-0000-0500-000000000000}">
          <x14:formula1>
            <xm:f>'7) Paramètres'!$A$2:$A$303</xm:f>
          </x14:formula1>
          <xm:sqref>B4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3"/>
  <dimension ref="A1:E400"/>
  <sheetViews>
    <sheetView zoomScale="85" zoomScaleNormal="85" workbookViewId="0">
      <selection activeCell="F16" sqref="F16"/>
    </sheetView>
  </sheetViews>
  <sheetFormatPr baseColWidth="10" defaultColWidth="11.5703125" defaultRowHeight="15" x14ac:dyDescent="0.25"/>
  <cols>
    <col min="1" max="1" width="21.28515625" style="16" bestFit="1" customWidth="1"/>
    <col min="2" max="2" width="6.5703125" style="16" bestFit="1" customWidth="1"/>
    <col min="3" max="3" width="19.5703125" style="17" bestFit="1" customWidth="1"/>
    <col min="4" max="16384" width="11.5703125" style="17"/>
  </cols>
  <sheetData>
    <row r="1" spans="1:5" x14ac:dyDescent="0.25">
      <c r="A1" s="16" t="s">
        <v>304</v>
      </c>
      <c r="B1" s="16" t="s">
        <v>303</v>
      </c>
      <c r="C1" s="17" t="s">
        <v>305</v>
      </c>
      <c r="D1" s="17">
        <v>1</v>
      </c>
      <c r="E1" s="130">
        <v>0</v>
      </c>
    </row>
    <row r="2" spans="1:5" ht="14.45" x14ac:dyDescent="0.3">
      <c r="A2" s="18" t="s">
        <v>0</v>
      </c>
      <c r="B2" s="19">
        <v>5401</v>
      </c>
      <c r="C2" s="17" t="s">
        <v>0</v>
      </c>
      <c r="D2" s="17">
        <v>2</v>
      </c>
      <c r="E2" s="7">
        <v>0.1</v>
      </c>
    </row>
    <row r="3" spans="1:5" ht="14.45" x14ac:dyDescent="0.3">
      <c r="A3" s="18" t="s">
        <v>1</v>
      </c>
      <c r="B3" s="19">
        <v>5402</v>
      </c>
      <c r="C3" s="17" t="s">
        <v>0</v>
      </c>
      <c r="D3" s="17">
        <v>3</v>
      </c>
      <c r="E3" s="7">
        <v>0.2</v>
      </c>
    </row>
    <row r="4" spans="1:5" ht="14.45" x14ac:dyDescent="0.3">
      <c r="A4" s="18" t="s">
        <v>2</v>
      </c>
      <c r="B4" s="19">
        <v>5403</v>
      </c>
      <c r="C4" s="17" t="s">
        <v>0</v>
      </c>
      <c r="D4" s="17">
        <v>4</v>
      </c>
      <c r="E4" s="7">
        <v>0.3</v>
      </c>
    </row>
    <row r="5" spans="1:5" ht="14.45" x14ac:dyDescent="0.3">
      <c r="A5" s="18" t="s">
        <v>3</v>
      </c>
      <c r="B5" s="19">
        <v>5404</v>
      </c>
      <c r="C5" s="17" t="s">
        <v>0</v>
      </c>
      <c r="D5" s="17">
        <v>5</v>
      </c>
      <c r="E5" s="7">
        <v>0.4</v>
      </c>
    </row>
    <row r="6" spans="1:5" ht="14.45" x14ac:dyDescent="0.3">
      <c r="A6" s="18" t="s">
        <v>4</v>
      </c>
      <c r="B6" s="19">
        <v>5405</v>
      </c>
      <c r="C6" s="17" t="s">
        <v>0</v>
      </c>
      <c r="D6" s="17">
        <v>6</v>
      </c>
      <c r="E6" s="7">
        <v>0.5</v>
      </c>
    </row>
    <row r="7" spans="1:5" ht="14.45" x14ac:dyDescent="0.3">
      <c r="A7" s="18" t="s">
        <v>5</v>
      </c>
      <c r="B7" s="19">
        <v>5406</v>
      </c>
      <c r="C7" s="17" t="s">
        <v>0</v>
      </c>
      <c r="D7" s="17">
        <v>7</v>
      </c>
      <c r="E7" s="7">
        <v>0.6</v>
      </c>
    </row>
    <row r="8" spans="1:5" ht="14.45" x14ac:dyDescent="0.3">
      <c r="A8" s="18" t="s">
        <v>6</v>
      </c>
      <c r="B8" s="19">
        <v>5407</v>
      </c>
      <c r="C8" s="17" t="s">
        <v>0</v>
      </c>
      <c r="D8" s="17">
        <v>8</v>
      </c>
      <c r="E8" s="7">
        <v>0.7</v>
      </c>
    </row>
    <row r="9" spans="1:5" ht="14.45" x14ac:dyDescent="0.3">
      <c r="A9" s="18" t="s">
        <v>7</v>
      </c>
      <c r="B9" s="19">
        <v>5408</v>
      </c>
      <c r="C9" s="17" t="s">
        <v>0</v>
      </c>
      <c r="D9" s="17">
        <v>9</v>
      </c>
      <c r="E9" s="7">
        <v>0.8</v>
      </c>
    </row>
    <row r="10" spans="1:5" ht="14.45" x14ac:dyDescent="0.3">
      <c r="A10" s="18" t="s">
        <v>8</v>
      </c>
      <c r="B10" s="19">
        <v>5409</v>
      </c>
      <c r="C10" s="17" t="s">
        <v>0</v>
      </c>
      <c r="D10" s="17">
        <v>10</v>
      </c>
      <c r="E10" s="7">
        <v>0.9</v>
      </c>
    </row>
    <row r="11" spans="1:5" ht="14.45" x14ac:dyDescent="0.3">
      <c r="A11" s="18" t="s">
        <v>9</v>
      </c>
      <c r="B11" s="19">
        <v>5410</v>
      </c>
      <c r="C11" s="17" t="s">
        <v>0</v>
      </c>
      <c r="D11" s="17">
        <v>11</v>
      </c>
      <c r="E11" s="7">
        <v>1</v>
      </c>
    </row>
    <row r="12" spans="1:5" ht="14.45" x14ac:dyDescent="0.3">
      <c r="A12" s="18" t="s">
        <v>10</v>
      </c>
      <c r="B12" s="19">
        <v>5411</v>
      </c>
      <c r="C12" s="17" t="s">
        <v>0</v>
      </c>
      <c r="D12" s="17">
        <v>12</v>
      </c>
    </row>
    <row r="13" spans="1:5" ht="14.45" x14ac:dyDescent="0.3">
      <c r="A13" s="18" t="s">
        <v>11</v>
      </c>
      <c r="B13" s="19">
        <v>5412</v>
      </c>
      <c r="C13" s="17" t="s">
        <v>0</v>
      </c>
      <c r="D13" s="17">
        <v>13</v>
      </c>
    </row>
    <row r="14" spans="1:5" ht="14.45" x14ac:dyDescent="0.3">
      <c r="A14" s="18" t="s">
        <v>12</v>
      </c>
      <c r="B14" s="19">
        <v>5413</v>
      </c>
      <c r="C14" s="17" t="s">
        <v>0</v>
      </c>
      <c r="D14" s="17">
        <v>14</v>
      </c>
    </row>
    <row r="15" spans="1:5" ht="14.45" x14ac:dyDescent="0.3">
      <c r="A15" s="18" t="s">
        <v>13</v>
      </c>
      <c r="B15" s="19">
        <v>5414</v>
      </c>
      <c r="C15" s="17" t="s">
        <v>0</v>
      </c>
      <c r="D15" s="17">
        <v>15</v>
      </c>
    </row>
    <row r="16" spans="1:5" ht="14.45" x14ac:dyDescent="0.3">
      <c r="A16" s="18" t="s">
        <v>14</v>
      </c>
      <c r="B16" s="19">
        <v>5415</v>
      </c>
      <c r="C16" s="17" t="s">
        <v>0</v>
      </c>
      <c r="D16" s="17">
        <v>16</v>
      </c>
    </row>
    <row r="17" spans="1:4" ht="14.45" x14ac:dyDescent="0.3">
      <c r="A17" s="18" t="s">
        <v>16</v>
      </c>
      <c r="B17" s="19">
        <v>5451</v>
      </c>
      <c r="C17" s="17" t="s">
        <v>15</v>
      </c>
      <c r="D17" s="17">
        <v>17</v>
      </c>
    </row>
    <row r="18" spans="1:4" x14ac:dyDescent="0.25">
      <c r="A18" s="18" t="s">
        <v>17</v>
      </c>
      <c r="B18" s="19">
        <v>5663</v>
      </c>
      <c r="C18" s="17" t="s">
        <v>15</v>
      </c>
      <c r="D18" s="17">
        <v>18</v>
      </c>
    </row>
    <row r="19" spans="1:4" x14ac:dyDescent="0.25">
      <c r="A19" s="18" t="s">
        <v>18</v>
      </c>
      <c r="B19" s="19">
        <v>5812</v>
      </c>
      <c r="C19" s="17" t="s">
        <v>15</v>
      </c>
      <c r="D19" s="17">
        <v>19</v>
      </c>
    </row>
    <row r="20" spans="1:4" x14ac:dyDescent="0.25">
      <c r="A20" s="18" t="s">
        <v>19</v>
      </c>
      <c r="B20" s="19">
        <v>5665</v>
      </c>
      <c r="C20" s="17" t="s">
        <v>15</v>
      </c>
      <c r="D20" s="17">
        <v>20</v>
      </c>
    </row>
    <row r="21" spans="1:4" x14ac:dyDescent="0.25">
      <c r="A21" s="18" t="s">
        <v>20</v>
      </c>
      <c r="B21" s="19">
        <v>5813</v>
      </c>
      <c r="C21" s="17" t="s">
        <v>15</v>
      </c>
      <c r="D21" s="17">
        <v>21</v>
      </c>
    </row>
    <row r="22" spans="1:4" x14ac:dyDescent="0.25">
      <c r="A22" s="18" t="s">
        <v>21</v>
      </c>
      <c r="B22" s="19">
        <v>5785</v>
      </c>
      <c r="C22" s="17" t="s">
        <v>15</v>
      </c>
      <c r="D22" s="17">
        <v>22</v>
      </c>
    </row>
    <row r="23" spans="1:4" x14ac:dyDescent="0.25">
      <c r="A23" s="18" t="s">
        <v>22</v>
      </c>
      <c r="B23" s="19">
        <v>5816</v>
      </c>
      <c r="C23" s="17" t="s">
        <v>15</v>
      </c>
      <c r="D23" s="17">
        <v>23</v>
      </c>
    </row>
    <row r="24" spans="1:4" x14ac:dyDescent="0.25">
      <c r="A24" s="18" t="s">
        <v>23</v>
      </c>
      <c r="B24" s="19">
        <v>5456</v>
      </c>
      <c r="C24" s="17" t="s">
        <v>15</v>
      </c>
      <c r="D24" s="17">
        <v>24</v>
      </c>
    </row>
    <row r="25" spans="1:4" x14ac:dyDescent="0.25">
      <c r="A25" s="18" t="s">
        <v>24</v>
      </c>
      <c r="B25" s="19">
        <v>5669</v>
      </c>
      <c r="C25" s="17" t="s">
        <v>15</v>
      </c>
      <c r="D25" s="17">
        <v>25</v>
      </c>
    </row>
    <row r="26" spans="1:4" x14ac:dyDescent="0.25">
      <c r="A26" s="18" t="s">
        <v>25</v>
      </c>
      <c r="B26" s="19">
        <v>5671</v>
      </c>
      <c r="C26" s="17" t="s">
        <v>15</v>
      </c>
      <c r="D26" s="17">
        <v>26</v>
      </c>
    </row>
    <row r="27" spans="1:4" x14ac:dyDescent="0.25">
      <c r="A27" s="18" t="s">
        <v>26</v>
      </c>
      <c r="B27" s="19">
        <v>5458</v>
      </c>
      <c r="C27" s="17" t="s">
        <v>15</v>
      </c>
      <c r="D27" s="17">
        <v>27</v>
      </c>
    </row>
    <row r="28" spans="1:4" x14ac:dyDescent="0.25">
      <c r="A28" s="18" t="s">
        <v>27</v>
      </c>
      <c r="B28" s="19">
        <v>5817</v>
      </c>
      <c r="C28" s="17" t="s">
        <v>15</v>
      </c>
      <c r="D28" s="17">
        <v>28</v>
      </c>
    </row>
    <row r="29" spans="1:4" x14ac:dyDescent="0.25">
      <c r="A29" s="18" t="s">
        <v>28</v>
      </c>
      <c r="B29" s="19">
        <v>5819</v>
      </c>
      <c r="C29" s="17" t="s">
        <v>15</v>
      </c>
      <c r="D29" s="17">
        <v>29</v>
      </c>
    </row>
    <row r="30" spans="1:4" x14ac:dyDescent="0.25">
      <c r="A30" s="18" t="s">
        <v>29</v>
      </c>
      <c r="B30" s="19">
        <v>5673</v>
      </c>
      <c r="C30" s="17" t="s">
        <v>15</v>
      </c>
      <c r="D30" s="17">
        <v>30</v>
      </c>
    </row>
    <row r="31" spans="1:4" x14ac:dyDescent="0.25">
      <c r="A31" s="18" t="s">
        <v>30</v>
      </c>
      <c r="B31" s="19">
        <v>5674</v>
      </c>
      <c r="C31" s="17" t="s">
        <v>15</v>
      </c>
      <c r="D31" s="17">
        <v>31</v>
      </c>
    </row>
    <row r="32" spans="1:4" x14ac:dyDescent="0.25">
      <c r="A32" s="18" t="s">
        <v>31</v>
      </c>
      <c r="B32" s="19">
        <v>5675</v>
      </c>
      <c r="C32" s="17" t="s">
        <v>15</v>
      </c>
      <c r="D32" s="17">
        <v>32</v>
      </c>
    </row>
    <row r="33" spans="1:4" x14ac:dyDescent="0.25">
      <c r="A33" s="18" t="s">
        <v>32</v>
      </c>
      <c r="B33" s="19">
        <v>5821</v>
      </c>
      <c r="C33" s="17" t="s">
        <v>15</v>
      </c>
      <c r="D33" s="17">
        <v>33</v>
      </c>
    </row>
    <row r="34" spans="1:4" x14ac:dyDescent="0.25">
      <c r="A34" s="18" t="s">
        <v>33</v>
      </c>
      <c r="B34" s="19">
        <v>5678</v>
      </c>
      <c r="C34" s="17" t="s">
        <v>15</v>
      </c>
      <c r="D34" s="17">
        <v>34</v>
      </c>
    </row>
    <row r="35" spans="1:4" x14ac:dyDescent="0.25">
      <c r="A35" s="18" t="s">
        <v>34</v>
      </c>
      <c r="B35" s="19">
        <v>5822</v>
      </c>
      <c r="C35" s="17" t="s">
        <v>15</v>
      </c>
      <c r="D35" s="17">
        <v>35</v>
      </c>
    </row>
    <row r="36" spans="1:4" x14ac:dyDescent="0.25">
      <c r="A36" s="18" t="s">
        <v>35</v>
      </c>
      <c r="B36" s="19">
        <v>5683</v>
      </c>
      <c r="C36" s="17" t="s">
        <v>15</v>
      </c>
      <c r="D36" s="17">
        <v>36</v>
      </c>
    </row>
    <row r="37" spans="1:4" x14ac:dyDescent="0.25">
      <c r="A37" s="18" t="s">
        <v>36</v>
      </c>
      <c r="B37" s="19">
        <v>5798</v>
      </c>
      <c r="C37" s="17" t="s">
        <v>15</v>
      </c>
      <c r="D37" s="17">
        <v>37</v>
      </c>
    </row>
    <row r="38" spans="1:4" x14ac:dyDescent="0.25">
      <c r="A38" s="18" t="s">
        <v>37</v>
      </c>
      <c r="B38" s="19">
        <v>5684</v>
      </c>
      <c r="C38" s="17" t="s">
        <v>15</v>
      </c>
      <c r="D38" s="17">
        <v>38</v>
      </c>
    </row>
    <row r="39" spans="1:4" x14ac:dyDescent="0.25">
      <c r="A39" s="18" t="s">
        <v>38</v>
      </c>
      <c r="B39" s="19">
        <v>5688</v>
      </c>
      <c r="C39" s="17" t="s">
        <v>15</v>
      </c>
      <c r="D39" s="17">
        <v>39</v>
      </c>
    </row>
    <row r="40" spans="1:4" x14ac:dyDescent="0.25">
      <c r="A40" s="18" t="s">
        <v>39</v>
      </c>
      <c r="B40" s="19">
        <v>5827</v>
      </c>
      <c r="C40" s="17" t="s">
        <v>15</v>
      </c>
      <c r="D40" s="17">
        <v>40</v>
      </c>
    </row>
    <row r="41" spans="1:4" x14ac:dyDescent="0.25">
      <c r="A41" s="18" t="s">
        <v>383</v>
      </c>
      <c r="B41" s="19">
        <v>5828</v>
      </c>
      <c r="C41" s="17" t="s">
        <v>15</v>
      </c>
      <c r="D41" s="17">
        <v>41</v>
      </c>
    </row>
    <row r="42" spans="1:4" x14ac:dyDescent="0.25">
      <c r="A42" s="16" t="s">
        <v>40</v>
      </c>
      <c r="B42" s="19">
        <v>5831</v>
      </c>
      <c r="C42" s="17" t="s">
        <v>15</v>
      </c>
      <c r="D42" s="17">
        <v>42</v>
      </c>
    </row>
    <row r="43" spans="1:4" x14ac:dyDescent="0.25">
      <c r="A43" s="18" t="s">
        <v>41</v>
      </c>
      <c r="B43" s="19">
        <v>5690</v>
      </c>
      <c r="C43" s="17" t="s">
        <v>15</v>
      </c>
      <c r="D43" s="17">
        <v>43</v>
      </c>
    </row>
    <row r="44" spans="1:4" x14ac:dyDescent="0.25">
      <c r="A44" s="18" t="s">
        <v>42</v>
      </c>
      <c r="B44" s="19">
        <v>5830</v>
      </c>
      <c r="C44" s="17" t="s">
        <v>15</v>
      </c>
      <c r="D44" s="17">
        <v>44</v>
      </c>
    </row>
    <row r="45" spans="1:4" x14ac:dyDescent="0.25">
      <c r="A45" s="18" t="s">
        <v>43</v>
      </c>
      <c r="B45" s="19">
        <v>5692</v>
      </c>
      <c r="C45" s="17" t="s">
        <v>15</v>
      </c>
      <c r="D45" s="17">
        <v>45</v>
      </c>
    </row>
    <row r="46" spans="1:4" x14ac:dyDescent="0.25">
      <c r="A46" s="18" t="s">
        <v>44</v>
      </c>
      <c r="B46" s="19">
        <v>5803</v>
      </c>
      <c r="C46" s="17" t="s">
        <v>15</v>
      </c>
      <c r="D46" s="17">
        <v>46</v>
      </c>
    </row>
    <row r="47" spans="1:4" x14ac:dyDescent="0.25">
      <c r="A47" s="16" t="s">
        <v>45</v>
      </c>
      <c r="B47" s="19">
        <v>5464</v>
      </c>
      <c r="C47" s="17" t="s">
        <v>15</v>
      </c>
      <c r="D47" s="17">
        <v>47</v>
      </c>
    </row>
    <row r="48" spans="1:4" x14ac:dyDescent="0.25">
      <c r="A48" s="18" t="s">
        <v>47</v>
      </c>
      <c r="B48" s="19">
        <v>5511</v>
      </c>
      <c r="C48" s="20" t="s">
        <v>46</v>
      </c>
      <c r="D48" s="17">
        <v>48</v>
      </c>
    </row>
    <row r="49" spans="1:4" x14ac:dyDescent="0.25">
      <c r="A49" s="18" t="s">
        <v>48</v>
      </c>
      <c r="B49" s="19">
        <v>5512</v>
      </c>
      <c r="C49" s="20" t="s">
        <v>46</v>
      </c>
      <c r="D49" s="17">
        <v>49</v>
      </c>
    </row>
    <row r="50" spans="1:4" x14ac:dyDescent="0.25">
      <c r="A50" s="18" t="s">
        <v>49</v>
      </c>
      <c r="B50" s="19">
        <v>5471</v>
      </c>
      <c r="C50" s="20" t="s">
        <v>46</v>
      </c>
      <c r="D50" s="17">
        <v>50</v>
      </c>
    </row>
    <row r="51" spans="1:4" x14ac:dyDescent="0.25">
      <c r="A51" s="18" t="s">
        <v>50</v>
      </c>
      <c r="B51" s="19">
        <v>5514</v>
      </c>
      <c r="C51" s="20" t="s">
        <v>46</v>
      </c>
      <c r="D51" s="17">
        <v>51</v>
      </c>
    </row>
    <row r="52" spans="1:4" x14ac:dyDescent="0.25">
      <c r="A52" s="18" t="s">
        <v>51</v>
      </c>
      <c r="B52" s="19">
        <v>5661</v>
      </c>
      <c r="C52" s="20" t="s">
        <v>46</v>
      </c>
      <c r="D52" s="17">
        <v>52</v>
      </c>
    </row>
    <row r="53" spans="1:4" x14ac:dyDescent="0.25">
      <c r="A53" s="18" t="s">
        <v>52</v>
      </c>
      <c r="B53" s="19">
        <v>5472</v>
      </c>
      <c r="C53" s="20" t="s">
        <v>46</v>
      </c>
      <c r="D53" s="17">
        <v>53</v>
      </c>
    </row>
    <row r="54" spans="1:4" x14ac:dyDescent="0.25">
      <c r="A54" s="18" t="s">
        <v>53</v>
      </c>
      <c r="B54" s="19">
        <v>5473</v>
      </c>
      <c r="C54" s="20" t="s">
        <v>46</v>
      </c>
      <c r="D54" s="17">
        <v>54</v>
      </c>
    </row>
    <row r="55" spans="1:4" x14ac:dyDescent="0.25">
      <c r="A55" s="18" t="s">
        <v>54</v>
      </c>
      <c r="B55" s="19">
        <v>5515</v>
      </c>
      <c r="C55" s="20" t="s">
        <v>46</v>
      </c>
      <c r="D55" s="17">
        <v>55</v>
      </c>
    </row>
    <row r="56" spans="1:4" x14ac:dyDescent="0.25">
      <c r="A56" s="18" t="s">
        <v>55</v>
      </c>
      <c r="B56" s="19">
        <v>5516</v>
      </c>
      <c r="C56" s="20" t="s">
        <v>46</v>
      </c>
      <c r="D56" s="17">
        <v>56</v>
      </c>
    </row>
    <row r="57" spans="1:4" x14ac:dyDescent="0.25">
      <c r="A57" s="18" t="s">
        <v>56</v>
      </c>
      <c r="B57" s="19">
        <v>5480</v>
      </c>
      <c r="C57" s="20" t="s">
        <v>46</v>
      </c>
      <c r="D57" s="17">
        <v>57</v>
      </c>
    </row>
    <row r="58" spans="1:4" x14ac:dyDescent="0.25">
      <c r="A58" s="18" t="s">
        <v>57</v>
      </c>
      <c r="B58" s="19">
        <v>5518</v>
      </c>
      <c r="C58" s="20" t="s">
        <v>46</v>
      </c>
      <c r="D58" s="17">
        <v>58</v>
      </c>
    </row>
    <row r="59" spans="1:4" x14ac:dyDescent="0.25">
      <c r="A59" s="18" t="s">
        <v>58</v>
      </c>
      <c r="B59" s="19">
        <v>5520</v>
      </c>
      <c r="C59" s="20" t="s">
        <v>46</v>
      </c>
      <c r="D59" s="17">
        <v>59</v>
      </c>
    </row>
    <row r="60" spans="1:4" x14ac:dyDescent="0.25">
      <c r="A60" s="18" t="s">
        <v>59</v>
      </c>
      <c r="B60" s="19">
        <v>5521</v>
      </c>
      <c r="C60" s="20" t="s">
        <v>46</v>
      </c>
      <c r="D60" s="17">
        <v>60</v>
      </c>
    </row>
    <row r="61" spans="1:4" x14ac:dyDescent="0.25">
      <c r="A61" s="18" t="s">
        <v>60</v>
      </c>
      <c r="B61" s="19">
        <v>5522</v>
      </c>
      <c r="C61" s="20" t="s">
        <v>46</v>
      </c>
      <c r="D61" s="17">
        <v>61</v>
      </c>
    </row>
    <row r="62" spans="1:4" x14ac:dyDescent="0.25">
      <c r="A62" s="18" t="s">
        <v>61</v>
      </c>
      <c r="B62" s="19">
        <v>5523</v>
      </c>
      <c r="C62" s="20" t="s">
        <v>46</v>
      </c>
      <c r="D62" s="17">
        <v>62</v>
      </c>
    </row>
    <row r="63" spans="1:4" x14ac:dyDescent="0.25">
      <c r="A63" s="18" t="s">
        <v>62</v>
      </c>
      <c r="B63" s="19">
        <v>5541</v>
      </c>
      <c r="C63" s="20" t="s">
        <v>46</v>
      </c>
      <c r="D63" s="17">
        <v>63</v>
      </c>
    </row>
    <row r="64" spans="1:4" x14ac:dyDescent="0.25">
      <c r="A64" s="18" t="s">
        <v>63</v>
      </c>
      <c r="B64" s="19">
        <v>5804</v>
      </c>
      <c r="C64" s="20" t="s">
        <v>46</v>
      </c>
      <c r="D64" s="17">
        <v>64</v>
      </c>
    </row>
    <row r="65" spans="1:4" x14ac:dyDescent="0.25">
      <c r="A65" s="18" t="s">
        <v>64</v>
      </c>
      <c r="B65" s="19">
        <v>5487</v>
      </c>
      <c r="C65" s="20" t="s">
        <v>46</v>
      </c>
      <c r="D65" s="17">
        <v>65</v>
      </c>
    </row>
    <row r="66" spans="1:4" x14ac:dyDescent="0.25">
      <c r="A66" s="16" t="s">
        <v>65</v>
      </c>
      <c r="B66" s="19">
        <v>5489</v>
      </c>
      <c r="C66" s="20" t="s">
        <v>46</v>
      </c>
      <c r="D66" s="17">
        <v>66</v>
      </c>
    </row>
    <row r="67" spans="1:4" x14ac:dyDescent="0.25">
      <c r="A67" s="16" t="s">
        <v>66</v>
      </c>
      <c r="B67" s="19">
        <v>5693</v>
      </c>
      <c r="C67" s="20" t="s">
        <v>46</v>
      </c>
      <c r="D67" s="17">
        <v>67</v>
      </c>
    </row>
    <row r="68" spans="1:4" x14ac:dyDescent="0.25">
      <c r="A68" s="18" t="s">
        <v>67</v>
      </c>
      <c r="B68" s="19">
        <v>5540</v>
      </c>
      <c r="C68" s="20" t="s">
        <v>46</v>
      </c>
      <c r="D68" s="17">
        <v>68</v>
      </c>
    </row>
    <row r="69" spans="1:4" x14ac:dyDescent="0.25">
      <c r="A69" s="18" t="s">
        <v>68</v>
      </c>
      <c r="B69" s="19">
        <v>5527</v>
      </c>
      <c r="C69" s="20" t="s">
        <v>46</v>
      </c>
      <c r="D69" s="17">
        <v>69</v>
      </c>
    </row>
    <row r="70" spans="1:4" x14ac:dyDescent="0.25">
      <c r="A70" s="18" t="s">
        <v>69</v>
      </c>
      <c r="B70" s="19">
        <v>5680</v>
      </c>
      <c r="C70" s="20" t="s">
        <v>46</v>
      </c>
      <c r="D70" s="17">
        <v>70</v>
      </c>
    </row>
    <row r="71" spans="1:4" x14ac:dyDescent="0.25">
      <c r="A71" s="16" t="s">
        <v>70</v>
      </c>
      <c r="B71" s="19">
        <v>5923</v>
      </c>
      <c r="C71" s="20" t="s">
        <v>46</v>
      </c>
      <c r="D71" s="17">
        <v>71</v>
      </c>
    </row>
    <row r="72" spans="1:4" x14ac:dyDescent="0.25">
      <c r="A72" s="18" t="s">
        <v>71</v>
      </c>
      <c r="B72" s="19">
        <v>5529</v>
      </c>
      <c r="C72" s="20" t="s">
        <v>46</v>
      </c>
      <c r="D72" s="17">
        <v>72</v>
      </c>
    </row>
    <row r="73" spans="1:4" x14ac:dyDescent="0.25">
      <c r="A73" s="18" t="s">
        <v>72</v>
      </c>
      <c r="B73" s="19">
        <v>5530</v>
      </c>
      <c r="C73" s="20" t="s">
        <v>46</v>
      </c>
      <c r="D73" s="17">
        <v>73</v>
      </c>
    </row>
    <row r="74" spans="1:4" x14ac:dyDescent="0.25">
      <c r="A74" s="18" t="s">
        <v>73</v>
      </c>
      <c r="B74" s="19">
        <v>5495</v>
      </c>
      <c r="C74" s="20" t="s">
        <v>46</v>
      </c>
      <c r="D74" s="17">
        <v>74</v>
      </c>
    </row>
    <row r="75" spans="1:4" x14ac:dyDescent="0.25">
      <c r="A75" s="18" t="s">
        <v>74</v>
      </c>
      <c r="B75" s="19">
        <v>5496</v>
      </c>
      <c r="C75" s="20" t="s">
        <v>46</v>
      </c>
      <c r="D75" s="17">
        <v>75</v>
      </c>
    </row>
    <row r="76" spans="1:4" x14ac:dyDescent="0.25">
      <c r="A76" s="18" t="s">
        <v>75</v>
      </c>
      <c r="B76" s="19">
        <v>5531</v>
      </c>
      <c r="C76" s="20" t="s">
        <v>46</v>
      </c>
      <c r="D76" s="17">
        <v>76</v>
      </c>
    </row>
    <row r="77" spans="1:4" x14ac:dyDescent="0.25">
      <c r="A77" s="18" t="s">
        <v>76</v>
      </c>
      <c r="B77" s="19">
        <v>5533</v>
      </c>
      <c r="C77" s="20" t="s">
        <v>46</v>
      </c>
      <c r="D77" s="17">
        <v>77</v>
      </c>
    </row>
    <row r="78" spans="1:4" x14ac:dyDescent="0.25">
      <c r="A78" s="18" t="s">
        <v>77</v>
      </c>
      <c r="B78" s="19">
        <v>5534</v>
      </c>
      <c r="C78" s="20" t="s">
        <v>46</v>
      </c>
      <c r="D78" s="17">
        <v>78</v>
      </c>
    </row>
    <row r="79" spans="1:4" x14ac:dyDescent="0.25">
      <c r="A79" s="18" t="s">
        <v>78</v>
      </c>
      <c r="B79" s="19">
        <v>5535</v>
      </c>
      <c r="C79" s="20" t="s">
        <v>46</v>
      </c>
      <c r="D79" s="17">
        <v>79</v>
      </c>
    </row>
    <row r="80" spans="1:4" x14ac:dyDescent="0.25">
      <c r="A80" s="18" t="s">
        <v>79</v>
      </c>
      <c r="B80" s="19">
        <v>5501</v>
      </c>
      <c r="C80" s="20" t="s">
        <v>46</v>
      </c>
      <c r="D80" s="17">
        <v>80</v>
      </c>
    </row>
    <row r="81" spans="1:4" x14ac:dyDescent="0.25">
      <c r="A81" s="18" t="s">
        <v>80</v>
      </c>
      <c r="B81" s="19">
        <v>5537</v>
      </c>
      <c r="C81" s="20" t="s">
        <v>46</v>
      </c>
      <c r="D81" s="17">
        <v>81</v>
      </c>
    </row>
    <row r="82" spans="1:4" x14ac:dyDescent="0.25">
      <c r="A82" s="18" t="s">
        <v>81</v>
      </c>
      <c r="B82" s="19">
        <v>5539</v>
      </c>
      <c r="C82" s="20" t="s">
        <v>46</v>
      </c>
      <c r="D82" s="17">
        <v>82</v>
      </c>
    </row>
    <row r="83" spans="1:4" x14ac:dyDescent="0.25">
      <c r="A83" s="18" t="s">
        <v>82</v>
      </c>
      <c r="B83" s="19">
        <v>5503</v>
      </c>
      <c r="C83" s="20" t="s">
        <v>46</v>
      </c>
      <c r="D83" s="17">
        <v>83</v>
      </c>
    </row>
    <row r="84" spans="1:4" x14ac:dyDescent="0.25">
      <c r="A84" s="18" t="s">
        <v>84</v>
      </c>
      <c r="B84" s="19">
        <v>5871</v>
      </c>
      <c r="C84" s="21" t="s">
        <v>83</v>
      </c>
      <c r="D84" s="17">
        <v>84</v>
      </c>
    </row>
    <row r="85" spans="1:4" x14ac:dyDescent="0.25">
      <c r="A85" s="18" t="s">
        <v>85</v>
      </c>
      <c r="B85" s="19">
        <v>5741</v>
      </c>
      <c r="C85" s="21" t="s">
        <v>83</v>
      </c>
      <c r="D85" s="17">
        <v>85</v>
      </c>
    </row>
    <row r="86" spans="1:4" x14ac:dyDescent="0.25">
      <c r="A86" s="18" t="s">
        <v>86</v>
      </c>
      <c r="B86" s="19">
        <v>5742</v>
      </c>
      <c r="C86" s="21" t="s">
        <v>83</v>
      </c>
      <c r="D86" s="17">
        <v>86</v>
      </c>
    </row>
    <row r="87" spans="1:4" x14ac:dyDescent="0.25">
      <c r="A87" s="18" t="s">
        <v>87</v>
      </c>
      <c r="B87" s="19">
        <v>5743</v>
      </c>
      <c r="C87" s="21" t="s">
        <v>83</v>
      </c>
      <c r="D87" s="17">
        <v>87</v>
      </c>
    </row>
    <row r="88" spans="1:4" x14ac:dyDescent="0.25">
      <c r="A88" s="18" t="s">
        <v>88</v>
      </c>
      <c r="B88" s="19">
        <v>5744</v>
      </c>
      <c r="C88" s="21" t="s">
        <v>83</v>
      </c>
      <c r="D88" s="17">
        <v>88</v>
      </c>
    </row>
    <row r="89" spans="1:4" x14ac:dyDescent="0.25">
      <c r="A89" s="18" t="s">
        <v>89</v>
      </c>
      <c r="B89" s="19">
        <v>5745</v>
      </c>
      <c r="C89" s="21" t="s">
        <v>83</v>
      </c>
      <c r="D89" s="17">
        <v>89</v>
      </c>
    </row>
    <row r="90" spans="1:4" x14ac:dyDescent="0.25">
      <c r="A90" s="18" t="s">
        <v>90</v>
      </c>
      <c r="B90" s="19">
        <v>5746</v>
      </c>
      <c r="C90" s="21" t="s">
        <v>83</v>
      </c>
      <c r="D90" s="17">
        <v>90</v>
      </c>
    </row>
    <row r="91" spans="1:4" x14ac:dyDescent="0.25">
      <c r="A91" s="18" t="s">
        <v>91</v>
      </c>
      <c r="B91" s="19">
        <v>5902</v>
      </c>
      <c r="C91" s="21" t="s">
        <v>83</v>
      </c>
      <c r="D91" s="17">
        <v>91</v>
      </c>
    </row>
    <row r="92" spans="1:4" x14ac:dyDescent="0.25">
      <c r="A92" s="18" t="s">
        <v>92</v>
      </c>
      <c r="B92" s="19">
        <v>5903</v>
      </c>
      <c r="C92" s="21" t="s">
        <v>83</v>
      </c>
      <c r="D92" s="17">
        <v>92</v>
      </c>
    </row>
    <row r="93" spans="1:4" x14ac:dyDescent="0.25">
      <c r="A93" s="18" t="s">
        <v>93</v>
      </c>
      <c r="B93" s="19">
        <v>5747</v>
      </c>
      <c r="C93" s="21" t="s">
        <v>83</v>
      </c>
      <c r="D93" s="17">
        <v>93</v>
      </c>
    </row>
    <row r="94" spans="1:4" x14ac:dyDescent="0.25">
      <c r="A94" s="18" t="s">
        <v>94</v>
      </c>
      <c r="B94" s="19">
        <v>5551</v>
      </c>
      <c r="C94" s="21" t="s">
        <v>83</v>
      </c>
      <c r="D94" s="17">
        <v>94</v>
      </c>
    </row>
    <row r="95" spans="1:4" x14ac:dyDescent="0.25">
      <c r="A95" s="18" t="s">
        <v>95</v>
      </c>
      <c r="B95" s="19">
        <v>5748</v>
      </c>
      <c r="C95" s="21" t="s">
        <v>83</v>
      </c>
      <c r="D95" s="17">
        <v>95</v>
      </c>
    </row>
    <row r="96" spans="1:4" x14ac:dyDescent="0.25">
      <c r="A96" s="18" t="s">
        <v>96</v>
      </c>
      <c r="B96" s="19">
        <v>5552</v>
      </c>
      <c r="C96" s="21" t="s">
        <v>83</v>
      </c>
      <c r="D96" s="17">
        <v>96</v>
      </c>
    </row>
    <row r="97" spans="1:4" x14ac:dyDescent="0.25">
      <c r="A97" s="18" t="s">
        <v>97</v>
      </c>
      <c r="B97" s="19">
        <v>5904</v>
      </c>
      <c r="C97" s="21" t="s">
        <v>83</v>
      </c>
      <c r="D97" s="17">
        <v>97</v>
      </c>
    </row>
    <row r="98" spans="1:4" x14ac:dyDescent="0.25">
      <c r="A98" s="18" t="s">
        <v>98</v>
      </c>
      <c r="B98" s="19">
        <v>5553</v>
      </c>
      <c r="C98" s="21" t="s">
        <v>83</v>
      </c>
      <c r="D98" s="17">
        <v>98</v>
      </c>
    </row>
    <row r="99" spans="1:4" x14ac:dyDescent="0.25">
      <c r="A99" s="18" t="s">
        <v>99</v>
      </c>
      <c r="B99" s="19">
        <v>5905</v>
      </c>
      <c r="C99" s="21" t="s">
        <v>83</v>
      </c>
      <c r="D99" s="17">
        <v>99</v>
      </c>
    </row>
    <row r="100" spans="1:4" x14ac:dyDescent="0.25">
      <c r="A100" s="18" t="s">
        <v>100</v>
      </c>
      <c r="B100" s="19">
        <v>5907</v>
      </c>
      <c r="C100" s="21" t="s">
        <v>83</v>
      </c>
      <c r="D100" s="17">
        <v>100</v>
      </c>
    </row>
    <row r="101" spans="1:4" x14ac:dyDescent="0.25">
      <c r="A101" s="18" t="s">
        <v>101</v>
      </c>
      <c r="B101" s="19">
        <v>5749</v>
      </c>
      <c r="C101" s="21" t="s">
        <v>83</v>
      </c>
      <c r="D101" s="17">
        <v>101</v>
      </c>
    </row>
    <row r="102" spans="1:4" x14ac:dyDescent="0.25">
      <c r="A102" s="18" t="s">
        <v>102</v>
      </c>
      <c r="B102" s="19">
        <v>5908</v>
      </c>
      <c r="C102" s="21" t="s">
        <v>83</v>
      </c>
      <c r="D102" s="17">
        <v>102</v>
      </c>
    </row>
    <row r="103" spans="1:4" x14ac:dyDescent="0.25">
      <c r="A103" s="18" t="s">
        <v>103</v>
      </c>
      <c r="B103" s="19">
        <v>5872</v>
      </c>
      <c r="C103" s="21" t="s">
        <v>83</v>
      </c>
      <c r="D103" s="17">
        <v>103</v>
      </c>
    </row>
    <row r="104" spans="1:4" x14ac:dyDescent="0.25">
      <c r="A104" s="18" t="s">
        <v>104</v>
      </c>
      <c r="B104" s="19">
        <v>5909</v>
      </c>
      <c r="C104" s="21" t="s">
        <v>83</v>
      </c>
      <c r="D104" s="17">
        <v>104</v>
      </c>
    </row>
    <row r="105" spans="1:4" x14ac:dyDescent="0.25">
      <c r="A105" s="18" t="s">
        <v>105</v>
      </c>
      <c r="B105" s="19">
        <v>5750</v>
      </c>
      <c r="C105" s="21" t="s">
        <v>83</v>
      </c>
      <c r="D105" s="17">
        <v>105</v>
      </c>
    </row>
    <row r="106" spans="1:4" x14ac:dyDescent="0.25">
      <c r="A106" s="18" t="s">
        <v>106</v>
      </c>
      <c r="B106" s="19">
        <v>5554</v>
      </c>
      <c r="C106" s="21" t="s">
        <v>83</v>
      </c>
      <c r="D106" s="17">
        <v>106</v>
      </c>
    </row>
    <row r="107" spans="1:4" x14ac:dyDescent="0.25">
      <c r="A107" s="18" t="s">
        <v>107</v>
      </c>
      <c r="B107" s="19">
        <v>5555</v>
      </c>
      <c r="C107" s="21" t="s">
        <v>83</v>
      </c>
      <c r="D107" s="17">
        <v>107</v>
      </c>
    </row>
    <row r="108" spans="1:4" x14ac:dyDescent="0.25">
      <c r="A108" s="18" t="s">
        <v>108</v>
      </c>
      <c r="B108" s="19">
        <v>5910</v>
      </c>
      <c r="C108" s="21" t="s">
        <v>83</v>
      </c>
      <c r="D108" s="17">
        <v>108</v>
      </c>
    </row>
    <row r="109" spans="1:4" x14ac:dyDescent="0.25">
      <c r="A109" s="18" t="s">
        <v>109</v>
      </c>
      <c r="B109" s="19">
        <v>5752</v>
      </c>
      <c r="C109" s="21" t="s">
        <v>83</v>
      </c>
      <c r="D109" s="17">
        <v>109</v>
      </c>
    </row>
    <row r="110" spans="1:4" x14ac:dyDescent="0.25">
      <c r="A110" s="18" t="s">
        <v>110</v>
      </c>
      <c r="B110" s="19">
        <v>5911</v>
      </c>
      <c r="C110" s="21" t="s">
        <v>83</v>
      </c>
      <c r="D110" s="17">
        <v>110</v>
      </c>
    </row>
    <row r="111" spans="1:4" x14ac:dyDescent="0.25">
      <c r="A111" s="18" t="s">
        <v>111</v>
      </c>
      <c r="B111" s="19">
        <v>5912</v>
      </c>
      <c r="C111" s="21" t="s">
        <v>83</v>
      </c>
      <c r="D111" s="17">
        <v>111</v>
      </c>
    </row>
    <row r="112" spans="1:4" x14ac:dyDescent="0.25">
      <c r="A112" s="18" t="s">
        <v>112</v>
      </c>
      <c r="B112" s="19">
        <v>5913</v>
      </c>
      <c r="C112" s="21" t="s">
        <v>83</v>
      </c>
      <c r="D112" s="17">
        <v>112</v>
      </c>
    </row>
    <row r="113" spans="1:4" x14ac:dyDescent="0.25">
      <c r="A113" s="18" t="s">
        <v>113</v>
      </c>
      <c r="B113" s="19">
        <v>5914</v>
      </c>
      <c r="C113" s="21" t="s">
        <v>83</v>
      </c>
      <c r="D113" s="17">
        <v>113</v>
      </c>
    </row>
    <row r="114" spans="1:4" x14ac:dyDescent="0.25">
      <c r="A114" s="18" t="s">
        <v>114</v>
      </c>
      <c r="B114" s="19">
        <v>5556</v>
      </c>
      <c r="C114" s="21" t="s">
        <v>83</v>
      </c>
      <c r="D114" s="17">
        <v>114</v>
      </c>
    </row>
    <row r="115" spans="1:4" x14ac:dyDescent="0.25">
      <c r="A115" s="18" t="s">
        <v>115</v>
      </c>
      <c r="B115" s="19">
        <v>5557</v>
      </c>
      <c r="C115" s="21" t="s">
        <v>83</v>
      </c>
      <c r="D115" s="17">
        <v>115</v>
      </c>
    </row>
    <row r="116" spans="1:4" x14ac:dyDescent="0.25">
      <c r="A116" s="18" t="s">
        <v>116</v>
      </c>
      <c r="B116" s="19">
        <v>5559</v>
      </c>
      <c r="C116" s="21" t="s">
        <v>83</v>
      </c>
      <c r="D116" s="17">
        <v>116</v>
      </c>
    </row>
    <row r="117" spans="1:4" x14ac:dyDescent="0.25">
      <c r="A117" s="18" t="s">
        <v>117</v>
      </c>
      <c r="B117" s="19">
        <v>5560</v>
      </c>
      <c r="C117" s="21" t="s">
        <v>83</v>
      </c>
      <c r="D117" s="17">
        <v>117</v>
      </c>
    </row>
    <row r="118" spans="1:4" x14ac:dyDescent="0.25">
      <c r="A118" s="18" t="s">
        <v>118</v>
      </c>
      <c r="B118" s="19">
        <v>5561</v>
      </c>
      <c r="C118" s="21" t="s">
        <v>83</v>
      </c>
      <c r="D118" s="17">
        <v>118</v>
      </c>
    </row>
    <row r="119" spans="1:4" x14ac:dyDescent="0.25">
      <c r="A119" s="18" t="s">
        <v>119</v>
      </c>
      <c r="B119" s="19">
        <v>5754</v>
      </c>
      <c r="C119" s="21" t="s">
        <v>83</v>
      </c>
      <c r="D119" s="17">
        <v>119</v>
      </c>
    </row>
    <row r="120" spans="1:4" x14ac:dyDescent="0.25">
      <c r="A120" s="18" t="s">
        <v>120</v>
      </c>
      <c r="B120" s="19">
        <v>5873</v>
      </c>
      <c r="C120" s="21" t="s">
        <v>83</v>
      </c>
      <c r="D120" s="17">
        <v>120</v>
      </c>
    </row>
    <row r="121" spans="1:4" x14ac:dyDescent="0.25">
      <c r="A121" s="18" t="s">
        <v>121</v>
      </c>
      <c r="B121" s="19">
        <v>5755</v>
      </c>
      <c r="C121" s="21" t="s">
        <v>83</v>
      </c>
      <c r="D121" s="17">
        <v>121</v>
      </c>
    </row>
    <row r="122" spans="1:4" x14ac:dyDescent="0.25">
      <c r="A122" s="18" t="s">
        <v>122</v>
      </c>
      <c r="B122" s="19">
        <v>5919</v>
      </c>
      <c r="C122" s="21" t="s">
        <v>83</v>
      </c>
      <c r="D122" s="17">
        <v>122</v>
      </c>
    </row>
    <row r="123" spans="1:4" x14ac:dyDescent="0.25">
      <c r="A123" s="18" t="s">
        <v>123</v>
      </c>
      <c r="B123" s="19">
        <v>5562</v>
      </c>
      <c r="C123" s="21" t="s">
        <v>83</v>
      </c>
      <c r="D123" s="17">
        <v>123</v>
      </c>
    </row>
    <row r="124" spans="1:4" x14ac:dyDescent="0.25">
      <c r="A124" s="18" t="s">
        <v>124</v>
      </c>
      <c r="B124" s="19">
        <v>5921</v>
      </c>
      <c r="C124" s="21" t="s">
        <v>83</v>
      </c>
      <c r="D124" s="17">
        <v>124</v>
      </c>
    </row>
    <row r="125" spans="1:4" x14ac:dyDescent="0.25">
      <c r="A125" s="18" t="s">
        <v>125</v>
      </c>
      <c r="B125" s="19">
        <v>5922</v>
      </c>
      <c r="C125" s="21" t="s">
        <v>83</v>
      </c>
      <c r="D125" s="17">
        <v>125</v>
      </c>
    </row>
    <row r="126" spans="1:4" x14ac:dyDescent="0.25">
      <c r="A126" s="18" t="s">
        <v>126</v>
      </c>
      <c r="B126" s="19">
        <v>5756</v>
      </c>
      <c r="C126" s="21" t="s">
        <v>83</v>
      </c>
      <c r="D126" s="17">
        <v>126</v>
      </c>
    </row>
    <row r="127" spans="1:4" x14ac:dyDescent="0.25">
      <c r="A127" s="18" t="s">
        <v>127</v>
      </c>
      <c r="B127" s="19">
        <v>5563</v>
      </c>
      <c r="C127" s="21" t="s">
        <v>83</v>
      </c>
      <c r="D127" s="17">
        <v>127</v>
      </c>
    </row>
    <row r="128" spans="1:4" x14ac:dyDescent="0.25">
      <c r="A128" s="18" t="s">
        <v>128</v>
      </c>
      <c r="B128" s="19">
        <v>5564</v>
      </c>
      <c r="C128" s="21" t="s">
        <v>83</v>
      </c>
      <c r="D128" s="17">
        <v>128</v>
      </c>
    </row>
    <row r="129" spans="1:4" x14ac:dyDescent="0.25">
      <c r="A129" s="18" t="s">
        <v>129</v>
      </c>
      <c r="B129" s="19">
        <v>5565</v>
      </c>
      <c r="C129" s="21" t="s">
        <v>83</v>
      </c>
      <c r="D129" s="17">
        <v>129</v>
      </c>
    </row>
    <row r="130" spans="1:4" x14ac:dyDescent="0.25">
      <c r="A130" s="18" t="s">
        <v>130</v>
      </c>
      <c r="B130" s="19">
        <v>5757</v>
      </c>
      <c r="C130" s="21" t="s">
        <v>83</v>
      </c>
      <c r="D130" s="17">
        <v>130</v>
      </c>
    </row>
    <row r="131" spans="1:4" x14ac:dyDescent="0.25">
      <c r="A131" s="18" t="s">
        <v>131</v>
      </c>
      <c r="B131" s="19">
        <v>5924</v>
      </c>
      <c r="C131" s="21" t="s">
        <v>83</v>
      </c>
      <c r="D131" s="17">
        <v>131</v>
      </c>
    </row>
    <row r="132" spans="1:4" x14ac:dyDescent="0.25">
      <c r="A132" s="18" t="s">
        <v>132</v>
      </c>
      <c r="B132" s="19">
        <v>5925</v>
      </c>
      <c r="C132" s="21" t="s">
        <v>83</v>
      </c>
      <c r="D132" s="17">
        <v>132</v>
      </c>
    </row>
    <row r="133" spans="1:4" x14ac:dyDescent="0.25">
      <c r="A133" s="18" t="s">
        <v>133</v>
      </c>
      <c r="B133" s="19">
        <v>5926</v>
      </c>
      <c r="C133" s="21" t="s">
        <v>83</v>
      </c>
      <c r="D133" s="17">
        <v>133</v>
      </c>
    </row>
    <row r="134" spans="1:4" x14ac:dyDescent="0.25">
      <c r="A134" s="18" t="s">
        <v>134</v>
      </c>
      <c r="B134" s="19">
        <v>5758</v>
      </c>
      <c r="C134" s="21" t="s">
        <v>83</v>
      </c>
      <c r="D134" s="17">
        <v>134</v>
      </c>
    </row>
    <row r="135" spans="1:4" x14ac:dyDescent="0.25">
      <c r="A135" s="18" t="s">
        <v>135</v>
      </c>
      <c r="B135" s="19">
        <v>5759</v>
      </c>
      <c r="C135" s="21" t="s">
        <v>83</v>
      </c>
      <c r="D135" s="17">
        <v>135</v>
      </c>
    </row>
    <row r="136" spans="1:4" x14ac:dyDescent="0.25">
      <c r="A136" s="18" t="s">
        <v>136</v>
      </c>
      <c r="B136" s="19">
        <v>5566</v>
      </c>
      <c r="C136" s="21" t="s">
        <v>83</v>
      </c>
      <c r="D136" s="17">
        <v>136</v>
      </c>
    </row>
    <row r="137" spans="1:4" x14ac:dyDescent="0.25">
      <c r="A137" s="18" t="s">
        <v>137</v>
      </c>
      <c r="B137" s="19">
        <v>5760</v>
      </c>
      <c r="C137" s="21" t="s">
        <v>83</v>
      </c>
      <c r="D137" s="17">
        <v>137</v>
      </c>
    </row>
    <row r="138" spans="1:4" x14ac:dyDescent="0.25">
      <c r="A138" s="18" t="s">
        <v>138</v>
      </c>
      <c r="B138" s="19">
        <v>5761</v>
      </c>
      <c r="C138" s="21" t="s">
        <v>83</v>
      </c>
      <c r="D138" s="17">
        <v>138</v>
      </c>
    </row>
    <row r="139" spans="1:4" x14ac:dyDescent="0.25">
      <c r="A139" s="18" t="s">
        <v>139</v>
      </c>
      <c r="B139" s="19">
        <v>5928</v>
      </c>
      <c r="C139" s="21" t="s">
        <v>83</v>
      </c>
      <c r="D139" s="17">
        <v>139</v>
      </c>
    </row>
    <row r="140" spans="1:4" x14ac:dyDescent="0.25">
      <c r="A140" s="18" t="s">
        <v>140</v>
      </c>
      <c r="B140" s="19">
        <v>5568</v>
      </c>
      <c r="C140" s="21" t="s">
        <v>83</v>
      </c>
      <c r="D140" s="17">
        <v>140</v>
      </c>
    </row>
    <row r="141" spans="1:4" x14ac:dyDescent="0.25">
      <c r="A141" s="18" t="s">
        <v>141</v>
      </c>
      <c r="B141" s="19">
        <v>5762</v>
      </c>
      <c r="C141" s="21" t="s">
        <v>83</v>
      </c>
      <c r="D141" s="17">
        <v>141</v>
      </c>
    </row>
    <row r="142" spans="1:4" x14ac:dyDescent="0.25">
      <c r="A142" s="18" t="s">
        <v>142</v>
      </c>
      <c r="B142" s="19">
        <v>5929</v>
      </c>
      <c r="C142" s="21" t="s">
        <v>83</v>
      </c>
      <c r="D142" s="17">
        <v>142</v>
      </c>
    </row>
    <row r="143" spans="1:4" x14ac:dyDescent="0.25">
      <c r="A143" s="18" t="s">
        <v>143</v>
      </c>
      <c r="B143" s="19">
        <v>5930</v>
      </c>
      <c r="C143" s="21" t="s">
        <v>83</v>
      </c>
      <c r="D143" s="17">
        <v>143</v>
      </c>
    </row>
    <row r="144" spans="1:4" x14ac:dyDescent="0.25">
      <c r="A144" s="18" t="s">
        <v>144</v>
      </c>
      <c r="B144" s="19">
        <v>5571</v>
      </c>
      <c r="C144" s="21" t="s">
        <v>83</v>
      </c>
      <c r="D144" s="17">
        <v>144</v>
      </c>
    </row>
    <row r="145" spans="1:4" x14ac:dyDescent="0.25">
      <c r="A145" s="18" t="s">
        <v>145</v>
      </c>
      <c r="B145" s="19">
        <v>5931</v>
      </c>
      <c r="C145" s="21" t="s">
        <v>83</v>
      </c>
      <c r="D145" s="17">
        <v>145</v>
      </c>
    </row>
    <row r="146" spans="1:4" x14ac:dyDescent="0.25">
      <c r="A146" s="18" t="s">
        <v>146</v>
      </c>
      <c r="B146" s="19">
        <v>5932</v>
      </c>
      <c r="C146" s="21" t="s">
        <v>83</v>
      </c>
      <c r="D146" s="17">
        <v>146</v>
      </c>
    </row>
    <row r="147" spans="1:4" x14ac:dyDescent="0.25">
      <c r="A147" s="18" t="s">
        <v>147</v>
      </c>
      <c r="B147" s="19">
        <v>5933</v>
      </c>
      <c r="C147" s="21" t="s">
        <v>83</v>
      </c>
      <c r="D147" s="17">
        <v>147</v>
      </c>
    </row>
    <row r="148" spans="1:4" x14ac:dyDescent="0.25">
      <c r="A148" s="18" t="s">
        <v>148</v>
      </c>
      <c r="B148" s="19">
        <v>5763</v>
      </c>
      <c r="C148" s="21" t="s">
        <v>83</v>
      </c>
      <c r="D148" s="17">
        <v>148</v>
      </c>
    </row>
    <row r="149" spans="1:4" x14ac:dyDescent="0.25">
      <c r="A149" s="18" t="s">
        <v>149</v>
      </c>
      <c r="B149" s="19">
        <v>5934</v>
      </c>
      <c r="C149" s="21" t="s">
        <v>83</v>
      </c>
      <c r="D149" s="17">
        <v>149</v>
      </c>
    </row>
    <row r="150" spans="1:4" x14ac:dyDescent="0.25">
      <c r="A150" s="18" t="s">
        <v>150</v>
      </c>
      <c r="B150" s="19">
        <v>5764</v>
      </c>
      <c r="C150" s="21" t="s">
        <v>83</v>
      </c>
      <c r="D150" s="17">
        <v>150</v>
      </c>
    </row>
    <row r="151" spans="1:4" x14ac:dyDescent="0.25">
      <c r="A151" s="18" t="s">
        <v>151</v>
      </c>
      <c r="B151" s="19">
        <v>5765</v>
      </c>
      <c r="C151" s="21" t="s">
        <v>83</v>
      </c>
      <c r="D151" s="17">
        <v>151</v>
      </c>
    </row>
    <row r="152" spans="1:4" x14ac:dyDescent="0.25">
      <c r="A152" s="16" t="s">
        <v>152</v>
      </c>
      <c r="B152" s="19">
        <v>5935</v>
      </c>
      <c r="C152" s="21" t="s">
        <v>83</v>
      </c>
      <c r="D152" s="17">
        <v>152</v>
      </c>
    </row>
    <row r="153" spans="1:4" x14ac:dyDescent="0.25">
      <c r="A153" s="18" t="s">
        <v>153</v>
      </c>
      <c r="B153" s="19">
        <v>5937</v>
      </c>
      <c r="C153" s="21" t="s">
        <v>83</v>
      </c>
      <c r="D153" s="17">
        <v>153</v>
      </c>
    </row>
    <row r="154" spans="1:4" x14ac:dyDescent="0.25">
      <c r="A154" s="18" t="s">
        <v>154</v>
      </c>
      <c r="B154" s="19">
        <v>5766</v>
      </c>
      <c r="C154" s="21" t="s">
        <v>83</v>
      </c>
      <c r="D154" s="17">
        <v>154</v>
      </c>
    </row>
    <row r="155" spans="1:4" x14ac:dyDescent="0.25">
      <c r="A155" s="18" t="s">
        <v>155</v>
      </c>
      <c r="B155" s="19">
        <v>5938</v>
      </c>
      <c r="C155" s="21" t="s">
        <v>83</v>
      </c>
      <c r="D155" s="17">
        <v>155</v>
      </c>
    </row>
    <row r="156" spans="1:4" x14ac:dyDescent="0.25">
      <c r="A156" s="18" t="s">
        <v>156</v>
      </c>
      <c r="B156" s="19">
        <v>5939</v>
      </c>
      <c r="C156" s="21" t="s">
        <v>83</v>
      </c>
      <c r="D156" s="17">
        <v>156</v>
      </c>
    </row>
    <row r="157" spans="1:4" x14ac:dyDescent="0.25">
      <c r="A157" s="18" t="s">
        <v>158</v>
      </c>
      <c r="B157" s="19">
        <v>5582</v>
      </c>
      <c r="C157" s="21" t="s">
        <v>157</v>
      </c>
      <c r="D157" s="17">
        <v>157</v>
      </c>
    </row>
    <row r="158" spans="1:4" x14ac:dyDescent="0.25">
      <c r="A158" s="18" t="s">
        <v>159</v>
      </c>
      <c r="B158" s="19">
        <v>5584</v>
      </c>
      <c r="C158" s="21" t="s">
        <v>157</v>
      </c>
      <c r="D158" s="17">
        <v>158</v>
      </c>
    </row>
    <row r="159" spans="1:4" x14ac:dyDescent="0.25">
      <c r="A159" s="18" t="s">
        <v>160</v>
      </c>
      <c r="B159" s="19">
        <v>5585</v>
      </c>
      <c r="C159" s="21" t="s">
        <v>157</v>
      </c>
      <c r="D159" s="17">
        <v>159</v>
      </c>
    </row>
    <row r="160" spans="1:4" x14ac:dyDescent="0.25">
      <c r="A160" s="18" t="s">
        <v>157</v>
      </c>
      <c r="B160" s="19">
        <v>5586</v>
      </c>
      <c r="C160" s="21" t="s">
        <v>157</v>
      </c>
      <c r="D160" s="17">
        <v>160</v>
      </c>
    </row>
    <row r="161" spans="1:4" x14ac:dyDescent="0.25">
      <c r="A161" s="18" t="s">
        <v>161</v>
      </c>
      <c r="B161" s="19">
        <v>5587</v>
      </c>
      <c r="C161" s="21" t="s">
        <v>157</v>
      </c>
      <c r="D161" s="17">
        <v>161</v>
      </c>
    </row>
    <row r="162" spans="1:4" x14ac:dyDescent="0.25">
      <c r="A162" s="18" t="s">
        <v>162</v>
      </c>
      <c r="B162" s="19">
        <v>5592</v>
      </c>
      <c r="C162" s="21" t="s">
        <v>157</v>
      </c>
      <c r="D162" s="17">
        <v>162</v>
      </c>
    </row>
    <row r="163" spans="1:4" x14ac:dyDescent="0.25">
      <c r="A163" s="16" t="s">
        <v>164</v>
      </c>
      <c r="B163" s="19">
        <v>5581</v>
      </c>
      <c r="C163" s="21" t="s">
        <v>163</v>
      </c>
      <c r="D163" s="17">
        <v>163</v>
      </c>
    </row>
    <row r="164" spans="1:4" x14ac:dyDescent="0.25">
      <c r="A164" s="18" t="s">
        <v>165</v>
      </c>
      <c r="B164" s="19">
        <v>5613</v>
      </c>
      <c r="C164" s="21" t="s">
        <v>163</v>
      </c>
      <c r="D164" s="17">
        <v>164</v>
      </c>
    </row>
    <row r="165" spans="1:4" x14ac:dyDescent="0.25">
      <c r="A165" s="18" t="s">
        <v>166</v>
      </c>
      <c r="B165" s="19">
        <v>5601</v>
      </c>
      <c r="C165" s="21" t="s">
        <v>163</v>
      </c>
      <c r="D165" s="17">
        <v>165</v>
      </c>
    </row>
    <row r="166" spans="1:4" x14ac:dyDescent="0.25">
      <c r="A166" s="18" t="s">
        <v>167</v>
      </c>
      <c r="B166" s="19">
        <v>5788</v>
      </c>
      <c r="C166" s="21" t="s">
        <v>163</v>
      </c>
      <c r="D166" s="17">
        <v>166</v>
      </c>
    </row>
    <row r="167" spans="1:4" x14ac:dyDescent="0.25">
      <c r="A167" s="18" t="s">
        <v>168</v>
      </c>
      <c r="B167" s="19">
        <v>5604</v>
      </c>
      <c r="C167" s="21" t="s">
        <v>163</v>
      </c>
      <c r="D167" s="17">
        <v>167</v>
      </c>
    </row>
    <row r="168" spans="1:4" x14ac:dyDescent="0.25">
      <c r="A168" s="18" t="s">
        <v>169</v>
      </c>
      <c r="B168" s="19">
        <v>5606</v>
      </c>
      <c r="C168" s="21" t="s">
        <v>163</v>
      </c>
      <c r="D168" s="17">
        <v>168</v>
      </c>
    </row>
    <row r="169" spans="1:4" x14ac:dyDescent="0.25">
      <c r="A169" s="16" t="s">
        <v>170</v>
      </c>
      <c r="B169" s="19">
        <v>5790</v>
      </c>
      <c r="C169" s="21" t="s">
        <v>163</v>
      </c>
      <c r="D169" s="17">
        <v>169</v>
      </c>
    </row>
    <row r="170" spans="1:4" x14ac:dyDescent="0.25">
      <c r="A170" s="18" t="s">
        <v>415</v>
      </c>
      <c r="B170" s="19">
        <v>5806</v>
      </c>
      <c r="C170" s="21" t="s">
        <v>163</v>
      </c>
      <c r="D170" s="17">
        <v>170</v>
      </c>
    </row>
    <row r="171" spans="1:4" x14ac:dyDescent="0.25">
      <c r="A171" s="16" t="s">
        <v>171</v>
      </c>
      <c r="B171" s="19">
        <v>5792</v>
      </c>
      <c r="C171" s="21" t="s">
        <v>163</v>
      </c>
      <c r="D171" s="17">
        <v>171</v>
      </c>
    </row>
    <row r="172" spans="1:4" x14ac:dyDescent="0.25">
      <c r="A172" s="18" t="s">
        <v>172</v>
      </c>
      <c r="B172" s="19">
        <v>5805</v>
      </c>
      <c r="C172" s="21" t="s">
        <v>163</v>
      </c>
      <c r="D172" s="17">
        <v>172</v>
      </c>
    </row>
    <row r="173" spans="1:4" x14ac:dyDescent="0.25">
      <c r="A173" s="18" t="s">
        <v>173</v>
      </c>
      <c r="B173" s="19">
        <v>5588</v>
      </c>
      <c r="C173" s="21" t="s">
        <v>163</v>
      </c>
      <c r="D173" s="17">
        <v>173</v>
      </c>
    </row>
    <row r="174" spans="1:4" x14ac:dyDescent="0.25">
      <c r="A174" s="18" t="s">
        <v>174</v>
      </c>
      <c r="B174" s="19">
        <v>5607</v>
      </c>
      <c r="C174" s="21" t="s">
        <v>163</v>
      </c>
      <c r="D174" s="17">
        <v>174</v>
      </c>
    </row>
    <row r="175" spans="1:4" x14ac:dyDescent="0.25">
      <c r="A175" s="18" t="s">
        <v>175</v>
      </c>
      <c r="B175" s="19">
        <v>5590</v>
      </c>
      <c r="C175" s="21" t="s">
        <v>163</v>
      </c>
      <c r="D175" s="17">
        <v>175</v>
      </c>
    </row>
    <row r="176" spans="1:4" x14ac:dyDescent="0.25">
      <c r="A176" s="18" t="s">
        <v>176</v>
      </c>
      <c r="B176" s="19">
        <v>5609</v>
      </c>
      <c r="C176" s="21" t="s">
        <v>163</v>
      </c>
      <c r="D176" s="17">
        <v>176</v>
      </c>
    </row>
    <row r="177" spans="1:4" x14ac:dyDescent="0.25">
      <c r="A177" s="18" t="s">
        <v>177</v>
      </c>
      <c r="B177" s="19">
        <v>5610</v>
      </c>
      <c r="C177" s="21" t="s">
        <v>163</v>
      </c>
      <c r="D177" s="17">
        <v>177</v>
      </c>
    </row>
    <row r="178" spans="1:4" x14ac:dyDescent="0.25">
      <c r="A178" s="18" t="s">
        <v>178</v>
      </c>
      <c r="B178" s="19">
        <v>5611</v>
      </c>
      <c r="C178" s="21" t="s">
        <v>163</v>
      </c>
      <c r="D178" s="17">
        <v>178</v>
      </c>
    </row>
    <row r="179" spans="1:4" x14ac:dyDescent="0.25">
      <c r="A179" s="18" t="s">
        <v>179</v>
      </c>
      <c r="B179" s="19">
        <v>5799</v>
      </c>
      <c r="C179" s="21" t="s">
        <v>163</v>
      </c>
      <c r="D179" s="17">
        <v>179</v>
      </c>
    </row>
    <row r="180" spans="1:4" x14ac:dyDescent="0.25">
      <c r="A180" s="18" t="s">
        <v>181</v>
      </c>
      <c r="B180" s="19">
        <v>5621</v>
      </c>
      <c r="C180" s="21" t="s">
        <v>180</v>
      </c>
      <c r="D180" s="17">
        <v>180</v>
      </c>
    </row>
    <row r="181" spans="1:4" x14ac:dyDescent="0.25">
      <c r="A181" s="18" t="s">
        <v>182</v>
      </c>
      <c r="B181" s="19">
        <v>5851</v>
      </c>
      <c r="C181" s="21" t="s">
        <v>180</v>
      </c>
      <c r="D181" s="17">
        <v>181</v>
      </c>
    </row>
    <row r="182" spans="1:4" x14ac:dyDescent="0.25">
      <c r="A182" s="18" t="s">
        <v>416</v>
      </c>
      <c r="B182" s="19">
        <v>5656</v>
      </c>
      <c r="C182" s="21" t="s">
        <v>180</v>
      </c>
      <c r="D182" s="17">
        <v>182</v>
      </c>
    </row>
    <row r="183" spans="1:4" x14ac:dyDescent="0.25">
      <c r="A183" s="18" t="s">
        <v>183</v>
      </c>
      <c r="B183" s="19">
        <v>5422</v>
      </c>
      <c r="C183" s="21" t="s">
        <v>180</v>
      </c>
      <c r="D183" s="17">
        <v>183</v>
      </c>
    </row>
    <row r="184" spans="1:4" x14ac:dyDescent="0.25">
      <c r="A184" s="18" t="s">
        <v>184</v>
      </c>
      <c r="B184" s="19">
        <v>5423</v>
      </c>
      <c r="C184" s="21" t="s">
        <v>180</v>
      </c>
      <c r="D184" s="17">
        <v>184</v>
      </c>
    </row>
    <row r="185" spans="1:4" x14ac:dyDescent="0.25">
      <c r="A185" s="18" t="s">
        <v>185</v>
      </c>
      <c r="B185" s="19">
        <v>5424</v>
      </c>
      <c r="C185" s="21" t="s">
        <v>180</v>
      </c>
      <c r="D185" s="17">
        <v>185</v>
      </c>
    </row>
    <row r="186" spans="1:4" x14ac:dyDescent="0.25">
      <c r="A186" s="18" t="s">
        <v>186</v>
      </c>
      <c r="B186" s="19">
        <v>5425</v>
      </c>
      <c r="C186" s="21" t="s">
        <v>180</v>
      </c>
      <c r="D186" s="17">
        <v>186</v>
      </c>
    </row>
    <row r="187" spans="1:4" x14ac:dyDescent="0.25">
      <c r="A187" s="16" t="s">
        <v>187</v>
      </c>
      <c r="B187" s="19">
        <v>5426</v>
      </c>
      <c r="C187" s="21" t="s">
        <v>180</v>
      </c>
      <c r="D187" s="17">
        <v>187</v>
      </c>
    </row>
    <row r="188" spans="1:4" x14ac:dyDescent="0.25">
      <c r="A188" s="18" t="s">
        <v>188</v>
      </c>
      <c r="B188" s="19">
        <v>5622</v>
      </c>
      <c r="C188" s="21" t="s">
        <v>180</v>
      </c>
      <c r="D188" s="17">
        <v>188</v>
      </c>
    </row>
    <row r="189" spans="1:4" x14ac:dyDescent="0.25">
      <c r="A189" s="18" t="s">
        <v>189</v>
      </c>
      <c r="B189" s="19">
        <v>5623</v>
      </c>
      <c r="C189" s="21" t="s">
        <v>180</v>
      </c>
      <c r="D189" s="17">
        <v>189</v>
      </c>
    </row>
    <row r="190" spans="1:4" x14ac:dyDescent="0.25">
      <c r="A190" s="18" t="s">
        <v>190</v>
      </c>
      <c r="B190" s="19">
        <v>5474</v>
      </c>
      <c r="C190" s="21" t="s">
        <v>180</v>
      </c>
      <c r="D190" s="17">
        <v>190</v>
      </c>
    </row>
    <row r="191" spans="1:4" x14ac:dyDescent="0.25">
      <c r="A191" s="18" t="s">
        <v>191</v>
      </c>
      <c r="B191" s="19">
        <v>5475</v>
      </c>
      <c r="C191" s="21" t="s">
        <v>180</v>
      </c>
      <c r="D191" s="17">
        <v>191</v>
      </c>
    </row>
    <row r="192" spans="1:4" x14ac:dyDescent="0.25">
      <c r="A192" s="18" t="s">
        <v>192</v>
      </c>
      <c r="B192" s="19">
        <v>5476</v>
      </c>
      <c r="C192" s="21" t="s">
        <v>180</v>
      </c>
      <c r="D192" s="17">
        <v>192</v>
      </c>
    </row>
    <row r="193" spans="1:4" x14ac:dyDescent="0.25">
      <c r="A193" s="18" t="s">
        <v>193</v>
      </c>
      <c r="B193" s="19">
        <v>5628</v>
      </c>
      <c r="C193" s="21" t="s">
        <v>180</v>
      </c>
      <c r="D193" s="17">
        <v>193</v>
      </c>
    </row>
    <row r="194" spans="1:4" x14ac:dyDescent="0.25">
      <c r="A194" s="18" t="s">
        <v>194</v>
      </c>
      <c r="B194" s="19">
        <v>5629</v>
      </c>
      <c r="C194" s="21" t="s">
        <v>180</v>
      </c>
      <c r="D194" s="17">
        <v>194</v>
      </c>
    </row>
    <row r="195" spans="1:4" x14ac:dyDescent="0.25">
      <c r="A195" s="18" t="s">
        <v>195</v>
      </c>
      <c r="B195" s="19">
        <v>5477</v>
      </c>
      <c r="C195" s="21" t="s">
        <v>180</v>
      </c>
      <c r="D195" s="17">
        <v>195</v>
      </c>
    </row>
    <row r="196" spans="1:4" x14ac:dyDescent="0.25">
      <c r="A196" s="18" t="s">
        <v>196</v>
      </c>
      <c r="B196" s="19">
        <v>5479</v>
      </c>
      <c r="C196" s="21" t="s">
        <v>180</v>
      </c>
      <c r="D196" s="17">
        <v>196</v>
      </c>
    </row>
    <row r="197" spans="1:4" x14ac:dyDescent="0.25">
      <c r="A197" s="18" t="s">
        <v>197</v>
      </c>
      <c r="B197" s="19">
        <v>5631</v>
      </c>
      <c r="C197" s="21" t="s">
        <v>180</v>
      </c>
      <c r="D197" s="17">
        <v>197</v>
      </c>
    </row>
    <row r="198" spans="1:4" x14ac:dyDescent="0.25">
      <c r="A198" s="18" t="s">
        <v>198</v>
      </c>
      <c r="B198" s="19">
        <v>5632</v>
      </c>
      <c r="C198" s="21" t="s">
        <v>180</v>
      </c>
      <c r="D198" s="17">
        <v>198</v>
      </c>
    </row>
    <row r="199" spans="1:4" x14ac:dyDescent="0.25">
      <c r="A199" s="18" t="s">
        <v>199</v>
      </c>
      <c r="B199" s="19">
        <v>5481</v>
      </c>
      <c r="C199" s="21" t="s">
        <v>180</v>
      </c>
      <c r="D199" s="17">
        <v>199</v>
      </c>
    </row>
    <row r="200" spans="1:4" x14ac:dyDescent="0.25">
      <c r="A200" s="18" t="s">
        <v>200</v>
      </c>
      <c r="B200" s="19">
        <v>5633</v>
      </c>
      <c r="C200" s="21" t="s">
        <v>180</v>
      </c>
      <c r="D200" s="17">
        <v>200</v>
      </c>
    </row>
    <row r="201" spans="1:4" x14ac:dyDescent="0.25">
      <c r="A201" s="18" t="s">
        <v>201</v>
      </c>
      <c r="B201" s="19">
        <v>5634</v>
      </c>
      <c r="C201" s="21" t="s">
        <v>180</v>
      </c>
      <c r="D201" s="17">
        <v>201</v>
      </c>
    </row>
    <row r="202" spans="1:4" x14ac:dyDescent="0.25">
      <c r="A202" s="18" t="s">
        <v>202</v>
      </c>
      <c r="B202" s="19">
        <v>5482</v>
      </c>
      <c r="C202" s="21" t="s">
        <v>180</v>
      </c>
      <c r="D202" s="17">
        <v>202</v>
      </c>
    </row>
    <row r="203" spans="1:4" x14ac:dyDescent="0.25">
      <c r="A203" s="18" t="s">
        <v>203</v>
      </c>
      <c r="B203" s="19">
        <v>5636</v>
      </c>
      <c r="C203" s="21" t="s">
        <v>180</v>
      </c>
      <c r="D203" s="17">
        <v>203</v>
      </c>
    </row>
    <row r="204" spans="1:4" x14ac:dyDescent="0.25">
      <c r="A204" s="18" t="s">
        <v>204</v>
      </c>
      <c r="B204" s="19">
        <v>5427</v>
      </c>
      <c r="C204" s="21" t="s">
        <v>180</v>
      </c>
      <c r="D204" s="17">
        <v>204</v>
      </c>
    </row>
    <row r="205" spans="1:4" x14ac:dyDescent="0.25">
      <c r="A205" s="18" t="s">
        <v>205</v>
      </c>
      <c r="B205" s="19">
        <v>5483</v>
      </c>
      <c r="C205" s="21" t="s">
        <v>180</v>
      </c>
      <c r="D205" s="17">
        <v>205</v>
      </c>
    </row>
    <row r="206" spans="1:4" x14ac:dyDescent="0.25">
      <c r="A206" s="18" t="s">
        <v>206</v>
      </c>
      <c r="B206" s="19">
        <v>5428</v>
      </c>
      <c r="C206" s="21" t="s">
        <v>180</v>
      </c>
      <c r="D206" s="17">
        <v>206</v>
      </c>
    </row>
    <row r="207" spans="1:4" x14ac:dyDescent="0.25">
      <c r="A207" s="18" t="s">
        <v>207</v>
      </c>
      <c r="B207" s="19">
        <v>5484</v>
      </c>
      <c r="C207" s="21" t="s">
        <v>180</v>
      </c>
      <c r="D207" s="17">
        <v>207</v>
      </c>
    </row>
    <row r="208" spans="1:4" x14ac:dyDescent="0.25">
      <c r="A208" s="18" t="s">
        <v>208</v>
      </c>
      <c r="B208" s="19">
        <v>5485</v>
      </c>
      <c r="C208" s="21" t="s">
        <v>180</v>
      </c>
      <c r="D208" s="17">
        <v>208</v>
      </c>
    </row>
    <row r="209" spans="1:4" x14ac:dyDescent="0.25">
      <c r="A209" s="18" t="s">
        <v>209</v>
      </c>
      <c r="B209" s="19">
        <v>5486</v>
      </c>
      <c r="C209" s="21" t="s">
        <v>180</v>
      </c>
      <c r="D209" s="17">
        <v>209</v>
      </c>
    </row>
    <row r="210" spans="1:4" x14ac:dyDescent="0.25">
      <c r="A210" s="18" t="s">
        <v>210</v>
      </c>
      <c r="B210" s="19">
        <v>5637</v>
      </c>
      <c r="C210" s="21" t="s">
        <v>180</v>
      </c>
      <c r="D210" s="17">
        <v>210</v>
      </c>
    </row>
    <row r="211" spans="1:4" x14ac:dyDescent="0.25">
      <c r="A211" s="18" t="s">
        <v>211</v>
      </c>
      <c r="B211" s="19">
        <v>5638</v>
      </c>
      <c r="C211" s="21" t="s">
        <v>180</v>
      </c>
      <c r="D211" s="17">
        <v>211</v>
      </c>
    </row>
    <row r="212" spans="1:4" x14ac:dyDescent="0.25">
      <c r="A212" s="18" t="s">
        <v>212</v>
      </c>
      <c r="B212" s="19">
        <v>5639</v>
      </c>
      <c r="C212" s="21" t="s">
        <v>180</v>
      </c>
      <c r="D212" s="17">
        <v>212</v>
      </c>
    </row>
    <row r="213" spans="1:4" x14ac:dyDescent="0.25">
      <c r="A213" s="18" t="s">
        <v>213</v>
      </c>
      <c r="B213" s="19">
        <v>5640</v>
      </c>
      <c r="C213" s="21" t="s">
        <v>180</v>
      </c>
      <c r="D213" s="17">
        <v>213</v>
      </c>
    </row>
    <row r="214" spans="1:4" x14ac:dyDescent="0.25">
      <c r="A214" s="18" t="s">
        <v>214</v>
      </c>
      <c r="B214" s="19">
        <v>5488</v>
      </c>
      <c r="C214" s="21" t="s">
        <v>180</v>
      </c>
      <c r="D214" s="17">
        <v>214</v>
      </c>
    </row>
    <row r="215" spans="1:4" x14ac:dyDescent="0.25">
      <c r="A215" s="18" t="s">
        <v>215</v>
      </c>
      <c r="B215" s="19">
        <v>5490</v>
      </c>
      <c r="C215" s="21" t="s">
        <v>180</v>
      </c>
      <c r="D215" s="17">
        <v>215</v>
      </c>
    </row>
    <row r="216" spans="1:4" x14ac:dyDescent="0.25">
      <c r="A216" s="18" t="s">
        <v>216</v>
      </c>
      <c r="B216" s="19">
        <v>5431</v>
      </c>
      <c r="C216" s="21" t="s">
        <v>180</v>
      </c>
      <c r="D216" s="17">
        <v>216</v>
      </c>
    </row>
    <row r="217" spans="1:4" x14ac:dyDescent="0.25">
      <c r="A217" s="18" t="s">
        <v>217</v>
      </c>
      <c r="B217" s="19">
        <v>5491</v>
      </c>
      <c r="C217" s="21" t="s">
        <v>180</v>
      </c>
      <c r="D217" s="17">
        <v>217</v>
      </c>
    </row>
    <row r="218" spans="1:4" x14ac:dyDescent="0.25">
      <c r="A218" s="18" t="s">
        <v>218</v>
      </c>
      <c r="B218" s="19">
        <v>5492</v>
      </c>
      <c r="C218" s="21" t="s">
        <v>180</v>
      </c>
      <c r="D218" s="17">
        <v>218</v>
      </c>
    </row>
    <row r="219" spans="1:4" x14ac:dyDescent="0.25">
      <c r="A219" s="18" t="s">
        <v>180</v>
      </c>
      <c r="B219" s="19">
        <v>5642</v>
      </c>
      <c r="C219" s="21" t="s">
        <v>180</v>
      </c>
      <c r="D219" s="17">
        <v>219</v>
      </c>
    </row>
    <row r="220" spans="1:4" x14ac:dyDescent="0.25">
      <c r="A220" s="18" t="s">
        <v>219</v>
      </c>
      <c r="B220" s="19">
        <v>5493</v>
      </c>
      <c r="C220" s="21" t="s">
        <v>180</v>
      </c>
      <c r="D220" s="17">
        <v>220</v>
      </c>
    </row>
    <row r="221" spans="1:4" x14ac:dyDescent="0.25">
      <c r="A221" s="18" t="s">
        <v>220</v>
      </c>
      <c r="B221" s="19">
        <v>5497</v>
      </c>
      <c r="C221" s="21" t="s">
        <v>180</v>
      </c>
      <c r="D221" s="17">
        <v>221</v>
      </c>
    </row>
    <row r="222" spans="1:4" x14ac:dyDescent="0.25">
      <c r="A222" s="18" t="s">
        <v>221</v>
      </c>
      <c r="B222" s="19">
        <v>5643</v>
      </c>
      <c r="C222" s="21" t="s">
        <v>180</v>
      </c>
      <c r="D222" s="17">
        <v>222</v>
      </c>
    </row>
    <row r="223" spans="1:4" x14ac:dyDescent="0.25">
      <c r="A223" s="18" t="s">
        <v>222</v>
      </c>
      <c r="B223" s="19">
        <v>5645</v>
      </c>
      <c r="C223" s="21" t="s">
        <v>180</v>
      </c>
      <c r="D223" s="17">
        <v>223</v>
      </c>
    </row>
    <row r="224" spans="1:4" x14ac:dyDescent="0.25">
      <c r="A224" s="18" t="s">
        <v>223</v>
      </c>
      <c r="B224" s="19">
        <v>5435</v>
      </c>
      <c r="C224" s="21" t="s">
        <v>180</v>
      </c>
      <c r="D224" s="17">
        <v>224</v>
      </c>
    </row>
    <row r="225" spans="1:4" x14ac:dyDescent="0.25">
      <c r="A225" s="18" t="s">
        <v>224</v>
      </c>
      <c r="B225" s="19">
        <v>5436</v>
      </c>
      <c r="C225" s="21" t="s">
        <v>180</v>
      </c>
      <c r="D225" s="17">
        <v>225</v>
      </c>
    </row>
    <row r="226" spans="1:4" x14ac:dyDescent="0.25">
      <c r="A226" s="18" t="s">
        <v>225</v>
      </c>
      <c r="B226" s="19">
        <v>5646</v>
      </c>
      <c r="C226" s="21" t="s">
        <v>180</v>
      </c>
      <c r="D226" s="17">
        <v>226</v>
      </c>
    </row>
    <row r="227" spans="1:4" x14ac:dyDescent="0.25">
      <c r="A227" s="18" t="s">
        <v>226</v>
      </c>
      <c r="B227" s="19">
        <v>5498</v>
      </c>
      <c r="C227" s="21" t="s">
        <v>180</v>
      </c>
      <c r="D227" s="17">
        <v>227</v>
      </c>
    </row>
    <row r="228" spans="1:4" x14ac:dyDescent="0.25">
      <c r="A228" s="18" t="s">
        <v>227</v>
      </c>
      <c r="B228" s="19">
        <v>5437</v>
      </c>
      <c r="C228" s="21" t="s">
        <v>180</v>
      </c>
      <c r="D228" s="17">
        <v>228</v>
      </c>
    </row>
    <row r="229" spans="1:4" x14ac:dyDescent="0.25">
      <c r="A229" s="18" t="s">
        <v>228</v>
      </c>
      <c r="B229" s="19">
        <v>5499</v>
      </c>
      <c r="C229" s="21" t="s">
        <v>180</v>
      </c>
      <c r="D229" s="17">
        <v>229</v>
      </c>
    </row>
    <row r="230" spans="1:4" x14ac:dyDescent="0.25">
      <c r="A230" s="18" t="s">
        <v>229</v>
      </c>
      <c r="B230" s="19">
        <v>5649</v>
      </c>
      <c r="C230" s="21" t="s">
        <v>180</v>
      </c>
      <c r="D230" s="17">
        <v>230</v>
      </c>
    </row>
    <row r="231" spans="1:4" x14ac:dyDescent="0.25">
      <c r="A231" s="18" t="s">
        <v>230</v>
      </c>
      <c r="B231" s="19">
        <v>5650</v>
      </c>
      <c r="C231" s="21" t="s">
        <v>180</v>
      </c>
      <c r="D231" s="17">
        <v>231</v>
      </c>
    </row>
    <row r="232" spans="1:4" x14ac:dyDescent="0.25">
      <c r="A232" s="18" t="s">
        <v>231</v>
      </c>
      <c r="B232" s="19">
        <v>5652</v>
      </c>
      <c r="C232" s="21" t="s">
        <v>180</v>
      </c>
      <c r="D232" s="17">
        <v>232</v>
      </c>
    </row>
    <row r="233" spans="1:4" x14ac:dyDescent="0.25">
      <c r="A233" s="18" t="s">
        <v>232</v>
      </c>
      <c r="B233" s="19">
        <v>5653</v>
      </c>
      <c r="C233" s="21" t="s">
        <v>180</v>
      </c>
      <c r="D233" s="17">
        <v>233</v>
      </c>
    </row>
    <row r="234" spans="1:4" x14ac:dyDescent="0.25">
      <c r="A234" s="18" t="s">
        <v>233</v>
      </c>
      <c r="B234" s="19">
        <v>5654</v>
      </c>
      <c r="C234" s="21" t="s">
        <v>180</v>
      </c>
      <c r="D234" s="17">
        <v>234</v>
      </c>
    </row>
    <row r="235" spans="1:4" x14ac:dyDescent="0.25">
      <c r="A235" s="18" t="s">
        <v>234</v>
      </c>
      <c r="B235" s="19">
        <v>5655</v>
      </c>
      <c r="C235" s="21" t="s">
        <v>180</v>
      </c>
      <c r="D235" s="17">
        <v>235</v>
      </c>
    </row>
    <row r="236" spans="1:4" x14ac:dyDescent="0.25">
      <c r="A236" s="18" t="s">
        <v>236</v>
      </c>
      <c r="B236" s="19">
        <v>5701</v>
      </c>
      <c r="C236" s="21" t="s">
        <v>235</v>
      </c>
      <c r="D236" s="17">
        <v>236</v>
      </c>
    </row>
    <row r="237" spans="1:4" x14ac:dyDescent="0.25">
      <c r="A237" s="18" t="s">
        <v>237</v>
      </c>
      <c r="B237" s="19">
        <v>5702</v>
      </c>
      <c r="C237" s="21" t="s">
        <v>235</v>
      </c>
      <c r="D237" s="17">
        <v>237</v>
      </c>
    </row>
    <row r="238" spans="1:4" x14ac:dyDescent="0.25">
      <c r="A238" s="18" t="s">
        <v>238</v>
      </c>
      <c r="B238" s="19">
        <v>5703</v>
      </c>
      <c r="C238" s="21" t="s">
        <v>235</v>
      </c>
      <c r="D238" s="17">
        <v>238</v>
      </c>
    </row>
    <row r="239" spans="1:4" x14ac:dyDescent="0.25">
      <c r="A239" s="18" t="s">
        <v>239</v>
      </c>
      <c r="B239" s="19">
        <v>5704</v>
      </c>
      <c r="C239" s="21" t="s">
        <v>235</v>
      </c>
      <c r="D239" s="17">
        <v>239</v>
      </c>
    </row>
    <row r="240" spans="1:4" x14ac:dyDescent="0.25">
      <c r="A240" s="18" t="s">
        <v>240</v>
      </c>
      <c r="B240" s="19">
        <v>5705</v>
      </c>
      <c r="C240" s="21" t="s">
        <v>235</v>
      </c>
      <c r="D240" s="17">
        <v>240</v>
      </c>
    </row>
    <row r="241" spans="1:4" x14ac:dyDescent="0.25">
      <c r="A241" s="18" t="s">
        <v>241</v>
      </c>
      <c r="B241" s="19">
        <v>5706</v>
      </c>
      <c r="C241" s="21" t="s">
        <v>235</v>
      </c>
      <c r="D241" s="17">
        <v>241</v>
      </c>
    </row>
    <row r="242" spans="1:4" x14ac:dyDescent="0.25">
      <c r="A242" s="18" t="s">
        <v>242</v>
      </c>
      <c r="B242" s="19">
        <v>5852</v>
      </c>
      <c r="C242" s="21" t="s">
        <v>235</v>
      </c>
      <c r="D242" s="17">
        <v>242</v>
      </c>
    </row>
    <row r="243" spans="1:4" x14ac:dyDescent="0.25">
      <c r="A243" s="16" t="s">
        <v>243</v>
      </c>
      <c r="B243" s="19">
        <v>5853</v>
      </c>
      <c r="C243" s="21" t="s">
        <v>235</v>
      </c>
      <c r="D243" s="17">
        <v>243</v>
      </c>
    </row>
    <row r="244" spans="1:4" x14ac:dyDescent="0.25">
      <c r="A244" s="18" t="s">
        <v>244</v>
      </c>
      <c r="B244" s="19">
        <v>5854</v>
      </c>
      <c r="C244" s="21" t="s">
        <v>235</v>
      </c>
      <c r="D244" s="17">
        <v>244</v>
      </c>
    </row>
    <row r="245" spans="1:4" x14ac:dyDescent="0.25">
      <c r="A245" s="18" t="s">
        <v>245</v>
      </c>
      <c r="B245" s="19">
        <v>5707</v>
      </c>
      <c r="C245" s="21" t="s">
        <v>235</v>
      </c>
      <c r="D245" s="17">
        <v>245</v>
      </c>
    </row>
    <row r="246" spans="1:4" x14ac:dyDescent="0.25">
      <c r="A246" s="18" t="s">
        <v>246</v>
      </c>
      <c r="B246" s="19">
        <v>5708</v>
      </c>
      <c r="C246" s="21" t="s">
        <v>235</v>
      </c>
      <c r="D246" s="17">
        <v>246</v>
      </c>
    </row>
    <row r="247" spans="1:4" x14ac:dyDescent="0.25">
      <c r="A247" s="18" t="s">
        <v>247</v>
      </c>
      <c r="B247" s="19">
        <v>5709</v>
      </c>
      <c r="C247" s="21" t="s">
        <v>235</v>
      </c>
      <c r="D247" s="17">
        <v>247</v>
      </c>
    </row>
    <row r="248" spans="1:4" x14ac:dyDescent="0.25">
      <c r="A248" s="18" t="s">
        <v>248</v>
      </c>
      <c r="B248" s="19">
        <v>5710</v>
      </c>
      <c r="C248" s="21" t="s">
        <v>235</v>
      </c>
      <c r="D248" s="17">
        <v>248</v>
      </c>
    </row>
    <row r="249" spans="1:4" x14ac:dyDescent="0.25">
      <c r="A249" s="18" t="s">
        <v>249</v>
      </c>
      <c r="B249" s="19">
        <v>5711</v>
      </c>
      <c r="C249" s="21" t="s">
        <v>235</v>
      </c>
      <c r="D249" s="17">
        <v>249</v>
      </c>
    </row>
    <row r="250" spans="1:4" x14ac:dyDescent="0.25">
      <c r="A250" s="18" t="s">
        <v>250</v>
      </c>
      <c r="B250" s="19">
        <v>5712</v>
      </c>
      <c r="C250" s="21" t="s">
        <v>235</v>
      </c>
      <c r="D250" s="17">
        <v>250</v>
      </c>
    </row>
    <row r="251" spans="1:4" x14ac:dyDescent="0.25">
      <c r="A251" s="18" t="s">
        <v>251</v>
      </c>
      <c r="B251" s="19">
        <v>5713</v>
      </c>
      <c r="C251" s="21" t="s">
        <v>235</v>
      </c>
      <c r="D251" s="17">
        <v>251</v>
      </c>
    </row>
    <row r="252" spans="1:4" x14ac:dyDescent="0.25">
      <c r="A252" s="18" t="s">
        <v>252</v>
      </c>
      <c r="B252" s="19">
        <v>5714</v>
      </c>
      <c r="C252" s="21" t="s">
        <v>235</v>
      </c>
      <c r="D252" s="17">
        <v>252</v>
      </c>
    </row>
    <row r="253" spans="1:4" x14ac:dyDescent="0.25">
      <c r="A253" s="18" t="s">
        <v>253</v>
      </c>
      <c r="B253" s="19">
        <v>5715</v>
      </c>
      <c r="C253" s="21" t="s">
        <v>235</v>
      </c>
      <c r="D253" s="17">
        <v>253</v>
      </c>
    </row>
    <row r="254" spans="1:4" x14ac:dyDescent="0.25">
      <c r="A254" s="18" t="s">
        <v>254</v>
      </c>
      <c r="B254" s="19">
        <v>5855</v>
      </c>
      <c r="C254" s="21" t="s">
        <v>235</v>
      </c>
      <c r="D254" s="17">
        <v>254</v>
      </c>
    </row>
    <row r="255" spans="1:4" x14ac:dyDescent="0.25">
      <c r="A255" s="18" t="s">
        <v>255</v>
      </c>
      <c r="B255" s="19">
        <v>5856</v>
      </c>
      <c r="C255" s="21" t="s">
        <v>235</v>
      </c>
      <c r="D255" s="17">
        <v>255</v>
      </c>
    </row>
    <row r="256" spans="1:4" x14ac:dyDescent="0.25">
      <c r="A256" s="18" t="s">
        <v>256</v>
      </c>
      <c r="B256" s="19">
        <v>5716</v>
      </c>
      <c r="C256" s="21" t="s">
        <v>235</v>
      </c>
      <c r="D256" s="17">
        <v>256</v>
      </c>
    </row>
    <row r="257" spans="1:4" x14ac:dyDescent="0.25">
      <c r="A257" s="18" t="s">
        <v>257</v>
      </c>
      <c r="B257" s="19">
        <v>5717</v>
      </c>
      <c r="C257" s="21" t="s">
        <v>235</v>
      </c>
      <c r="D257" s="17">
        <v>257</v>
      </c>
    </row>
    <row r="258" spans="1:4" x14ac:dyDescent="0.25">
      <c r="A258" s="18" t="s">
        <v>258</v>
      </c>
      <c r="B258" s="19">
        <v>5718</v>
      </c>
      <c r="C258" s="21" t="s">
        <v>235</v>
      </c>
      <c r="D258" s="17">
        <v>258</v>
      </c>
    </row>
    <row r="259" spans="1:4" x14ac:dyDescent="0.25">
      <c r="A259" s="18" t="s">
        <v>259</v>
      </c>
      <c r="B259" s="19">
        <v>5857</v>
      </c>
      <c r="C259" s="21" t="s">
        <v>235</v>
      </c>
      <c r="D259" s="17">
        <v>259</v>
      </c>
    </row>
    <row r="260" spans="1:4" x14ac:dyDescent="0.25">
      <c r="A260" s="18" t="s">
        <v>260</v>
      </c>
      <c r="B260" s="19">
        <v>5719</v>
      </c>
      <c r="C260" s="21" t="s">
        <v>235</v>
      </c>
      <c r="D260" s="17">
        <v>260</v>
      </c>
    </row>
    <row r="261" spans="1:4" x14ac:dyDescent="0.25">
      <c r="A261" s="18" t="s">
        <v>261</v>
      </c>
      <c r="B261" s="19">
        <v>5720</v>
      </c>
      <c r="C261" s="21" t="s">
        <v>235</v>
      </c>
      <c r="D261" s="17">
        <v>261</v>
      </c>
    </row>
    <row r="262" spans="1:4" x14ac:dyDescent="0.25">
      <c r="A262" s="18" t="s">
        <v>262</v>
      </c>
      <c r="B262" s="19">
        <v>5721</v>
      </c>
      <c r="C262" s="21" t="s">
        <v>235</v>
      </c>
      <c r="D262" s="17">
        <v>262</v>
      </c>
    </row>
    <row r="263" spans="1:4" x14ac:dyDescent="0.25">
      <c r="A263" s="18" t="s">
        <v>263</v>
      </c>
      <c r="B263" s="19">
        <v>5722</v>
      </c>
      <c r="C263" s="21" t="s">
        <v>235</v>
      </c>
      <c r="D263" s="17">
        <v>263</v>
      </c>
    </row>
    <row r="264" spans="1:4" x14ac:dyDescent="0.25">
      <c r="A264" s="18" t="s">
        <v>264</v>
      </c>
      <c r="B264" s="19">
        <v>5429</v>
      </c>
      <c r="C264" s="21" t="s">
        <v>235</v>
      </c>
      <c r="D264" s="17">
        <v>264</v>
      </c>
    </row>
    <row r="265" spans="1:4" x14ac:dyDescent="0.25">
      <c r="A265" s="18" t="s">
        <v>265</v>
      </c>
      <c r="B265" s="19">
        <v>5858</v>
      </c>
      <c r="C265" s="21" t="s">
        <v>235</v>
      </c>
      <c r="D265" s="17">
        <v>265</v>
      </c>
    </row>
    <row r="266" spans="1:4" x14ac:dyDescent="0.25">
      <c r="A266" s="18" t="s">
        <v>266</v>
      </c>
      <c r="B266" s="19">
        <v>5430</v>
      </c>
      <c r="C266" s="21" t="s">
        <v>235</v>
      </c>
      <c r="D266" s="17">
        <v>266</v>
      </c>
    </row>
    <row r="267" spans="1:4" x14ac:dyDescent="0.25">
      <c r="A267" s="18" t="s">
        <v>267</v>
      </c>
      <c r="B267" s="19">
        <v>5723</v>
      </c>
      <c r="C267" s="21" t="s">
        <v>235</v>
      </c>
      <c r="D267" s="17">
        <v>267</v>
      </c>
    </row>
    <row r="268" spans="1:4" x14ac:dyDescent="0.25">
      <c r="A268" s="18" t="s">
        <v>268</v>
      </c>
      <c r="B268" s="19">
        <v>5859</v>
      </c>
      <c r="C268" s="21" t="s">
        <v>235</v>
      </c>
      <c r="D268" s="17">
        <v>268</v>
      </c>
    </row>
    <row r="269" spans="1:4" x14ac:dyDescent="0.25">
      <c r="A269" s="18" t="s">
        <v>235</v>
      </c>
      <c r="B269" s="19">
        <v>5724</v>
      </c>
      <c r="C269" s="21" t="s">
        <v>235</v>
      </c>
      <c r="D269" s="17">
        <v>269</v>
      </c>
    </row>
    <row r="270" spans="1:4" x14ac:dyDescent="0.25">
      <c r="A270" s="18" t="s">
        <v>269</v>
      </c>
      <c r="B270" s="19">
        <v>5860</v>
      </c>
      <c r="C270" s="21" t="s">
        <v>235</v>
      </c>
      <c r="D270" s="17">
        <v>270</v>
      </c>
    </row>
    <row r="271" spans="1:4" x14ac:dyDescent="0.25">
      <c r="A271" s="18" t="s">
        <v>270</v>
      </c>
      <c r="B271" s="19">
        <v>5725</v>
      </c>
      <c r="C271" s="21" t="s">
        <v>235</v>
      </c>
      <c r="D271" s="17">
        <v>271</v>
      </c>
    </row>
    <row r="272" spans="1:4" x14ac:dyDescent="0.25">
      <c r="A272" s="18" t="s">
        <v>271</v>
      </c>
      <c r="B272" s="19">
        <v>5726</v>
      </c>
      <c r="C272" s="21" t="s">
        <v>235</v>
      </c>
      <c r="D272" s="17">
        <v>272</v>
      </c>
    </row>
    <row r="273" spans="1:4" x14ac:dyDescent="0.25">
      <c r="A273" s="18" t="s">
        <v>272</v>
      </c>
      <c r="B273" s="19">
        <v>5861</v>
      </c>
      <c r="C273" s="21" t="s">
        <v>235</v>
      </c>
      <c r="D273" s="17">
        <v>273</v>
      </c>
    </row>
    <row r="274" spans="1:4" x14ac:dyDescent="0.25">
      <c r="A274" s="18" t="s">
        <v>273</v>
      </c>
      <c r="B274" s="19">
        <v>5727</v>
      </c>
      <c r="C274" s="21" t="s">
        <v>235</v>
      </c>
      <c r="D274" s="17">
        <v>274</v>
      </c>
    </row>
    <row r="275" spans="1:4" x14ac:dyDescent="0.25">
      <c r="A275" s="18" t="s">
        <v>274</v>
      </c>
      <c r="B275" s="19">
        <v>5434</v>
      </c>
      <c r="C275" s="21" t="s">
        <v>235</v>
      </c>
      <c r="D275" s="17">
        <v>275</v>
      </c>
    </row>
    <row r="276" spans="1:4" x14ac:dyDescent="0.25">
      <c r="A276" s="18" t="s">
        <v>275</v>
      </c>
      <c r="B276" s="19">
        <v>5728</v>
      </c>
      <c r="C276" s="21" t="s">
        <v>235</v>
      </c>
      <c r="D276" s="17">
        <v>276</v>
      </c>
    </row>
    <row r="277" spans="1:4" x14ac:dyDescent="0.25">
      <c r="A277" s="18" t="s">
        <v>276</v>
      </c>
      <c r="B277" s="19">
        <v>5729</v>
      </c>
      <c r="C277" s="21" t="s">
        <v>235</v>
      </c>
      <c r="D277" s="17">
        <v>277</v>
      </c>
    </row>
    <row r="278" spans="1:4" x14ac:dyDescent="0.25">
      <c r="A278" s="18" t="s">
        <v>277</v>
      </c>
      <c r="B278" s="19">
        <v>5862</v>
      </c>
      <c r="C278" s="21" t="s">
        <v>235</v>
      </c>
      <c r="D278" s="17">
        <v>278</v>
      </c>
    </row>
    <row r="279" spans="1:4" x14ac:dyDescent="0.25">
      <c r="A279" s="18" t="s">
        <v>278</v>
      </c>
      <c r="B279" s="19">
        <v>5730</v>
      </c>
      <c r="C279" s="21" t="s">
        <v>235</v>
      </c>
      <c r="D279" s="17">
        <v>279</v>
      </c>
    </row>
    <row r="280" spans="1:4" x14ac:dyDescent="0.25">
      <c r="A280" s="18" t="s">
        <v>279</v>
      </c>
      <c r="B280" s="19">
        <v>5731</v>
      </c>
      <c r="C280" s="21" t="s">
        <v>235</v>
      </c>
      <c r="D280" s="17">
        <v>280</v>
      </c>
    </row>
    <row r="281" spans="1:4" x14ac:dyDescent="0.25">
      <c r="A281" s="18" t="s">
        <v>280</v>
      </c>
      <c r="B281" s="19">
        <v>5732</v>
      </c>
      <c r="C281" s="21" t="s">
        <v>235</v>
      </c>
      <c r="D281" s="17">
        <v>281</v>
      </c>
    </row>
    <row r="282" spans="1:4" x14ac:dyDescent="0.25">
      <c r="A282" s="18" t="s">
        <v>281</v>
      </c>
      <c r="B282" s="19">
        <v>5863</v>
      </c>
      <c r="C282" s="21" t="s">
        <v>235</v>
      </c>
      <c r="D282" s="17">
        <v>282</v>
      </c>
    </row>
    <row r="283" spans="1:4" x14ac:dyDescent="0.25">
      <c r="A283" s="18" t="s">
        <v>323</v>
      </c>
      <c r="B283" s="19">
        <v>5624</v>
      </c>
      <c r="C283" s="21" t="s">
        <v>282</v>
      </c>
      <c r="D283" s="17">
        <v>283</v>
      </c>
    </row>
    <row r="284" spans="1:4" x14ac:dyDescent="0.25">
      <c r="A284" s="18" t="s">
        <v>283</v>
      </c>
      <c r="B284" s="19">
        <v>5627</v>
      </c>
      <c r="C284" s="21" t="s">
        <v>282</v>
      </c>
      <c r="D284" s="17">
        <v>284</v>
      </c>
    </row>
    <row r="285" spans="1:4" x14ac:dyDescent="0.25">
      <c r="A285" s="18" t="s">
        <v>284</v>
      </c>
      <c r="B285" s="19">
        <v>5583</v>
      </c>
      <c r="C285" s="21" t="s">
        <v>282</v>
      </c>
      <c r="D285" s="17">
        <v>285</v>
      </c>
    </row>
    <row r="286" spans="1:4" x14ac:dyDescent="0.25">
      <c r="A286" s="18" t="s">
        <v>285</v>
      </c>
      <c r="B286" s="19">
        <v>5635</v>
      </c>
      <c r="C286" s="21" t="s">
        <v>282</v>
      </c>
      <c r="D286" s="17">
        <v>286</v>
      </c>
    </row>
    <row r="287" spans="1:4" x14ac:dyDescent="0.25">
      <c r="A287" s="18" t="s">
        <v>286</v>
      </c>
      <c r="B287" s="19">
        <v>5589</v>
      </c>
      <c r="C287" s="21" t="s">
        <v>282</v>
      </c>
      <c r="D287" s="17">
        <v>287</v>
      </c>
    </row>
    <row r="288" spans="1:4" x14ac:dyDescent="0.25">
      <c r="A288" s="18" t="s">
        <v>287</v>
      </c>
      <c r="B288" s="19">
        <v>5591</v>
      </c>
      <c r="C288" s="21" t="s">
        <v>282</v>
      </c>
      <c r="D288" s="17">
        <v>288</v>
      </c>
    </row>
    <row r="289" spans="1:4" x14ac:dyDescent="0.25">
      <c r="A289" s="18" t="s">
        <v>288</v>
      </c>
      <c r="B289" s="19">
        <v>5648</v>
      </c>
      <c r="C289" s="21" t="s">
        <v>282</v>
      </c>
      <c r="D289" s="17">
        <v>289</v>
      </c>
    </row>
    <row r="290" spans="1:4" x14ac:dyDescent="0.25">
      <c r="A290" s="16" t="s">
        <v>289</v>
      </c>
      <c r="B290" s="19">
        <v>5651</v>
      </c>
      <c r="C290" s="21" t="s">
        <v>282</v>
      </c>
      <c r="D290" s="17">
        <v>290</v>
      </c>
    </row>
    <row r="291" spans="1:4" x14ac:dyDescent="0.25">
      <c r="A291" s="18" t="s">
        <v>291</v>
      </c>
      <c r="B291" s="19">
        <v>5881</v>
      </c>
      <c r="C291" s="21" t="s">
        <v>290</v>
      </c>
      <c r="D291" s="17">
        <v>291</v>
      </c>
    </row>
    <row r="292" spans="1:4" x14ac:dyDescent="0.25">
      <c r="A292" s="18" t="s">
        <v>292</v>
      </c>
      <c r="B292" s="19">
        <v>5882</v>
      </c>
      <c r="C292" s="21" t="s">
        <v>290</v>
      </c>
      <c r="D292" s="17">
        <v>292</v>
      </c>
    </row>
    <row r="293" spans="1:4" x14ac:dyDescent="0.25">
      <c r="A293" s="18" t="s">
        <v>293</v>
      </c>
      <c r="B293" s="19">
        <v>5841</v>
      </c>
      <c r="C293" s="21" t="s">
        <v>290</v>
      </c>
      <c r="D293" s="17">
        <v>293</v>
      </c>
    </row>
    <row r="294" spans="1:4" x14ac:dyDescent="0.25">
      <c r="A294" s="18" t="s">
        <v>294</v>
      </c>
      <c r="B294" s="19">
        <v>5883</v>
      </c>
      <c r="C294" s="21" t="s">
        <v>290</v>
      </c>
      <c r="D294" s="17">
        <v>294</v>
      </c>
    </row>
    <row r="295" spans="1:4" x14ac:dyDescent="0.25">
      <c r="A295" s="18" t="s">
        <v>295</v>
      </c>
      <c r="B295" s="19">
        <v>5884</v>
      </c>
      <c r="C295" s="21" t="s">
        <v>290</v>
      </c>
      <c r="D295" s="17">
        <v>295</v>
      </c>
    </row>
    <row r="296" spans="1:4" x14ac:dyDescent="0.25">
      <c r="A296" s="18" t="s">
        <v>296</v>
      </c>
      <c r="B296" s="19">
        <v>5885</v>
      </c>
      <c r="C296" s="21" t="s">
        <v>290</v>
      </c>
      <c r="D296" s="17">
        <v>296</v>
      </c>
    </row>
    <row r="297" spans="1:4" x14ac:dyDescent="0.25">
      <c r="A297" s="18" t="s">
        <v>297</v>
      </c>
      <c r="B297" s="19">
        <v>5886</v>
      </c>
      <c r="C297" s="21" t="s">
        <v>290</v>
      </c>
      <c r="D297" s="17">
        <v>297</v>
      </c>
    </row>
    <row r="298" spans="1:4" x14ac:dyDescent="0.25">
      <c r="A298" s="16" t="s">
        <v>298</v>
      </c>
      <c r="B298" s="19">
        <v>5842</v>
      </c>
      <c r="C298" s="21" t="s">
        <v>290</v>
      </c>
      <c r="D298" s="17">
        <v>298</v>
      </c>
    </row>
    <row r="299" spans="1:4" x14ac:dyDescent="0.25">
      <c r="A299" s="18" t="s">
        <v>299</v>
      </c>
      <c r="B299" s="19">
        <v>5843</v>
      </c>
      <c r="C299" s="21" t="s">
        <v>290</v>
      </c>
      <c r="D299" s="17">
        <v>299</v>
      </c>
    </row>
    <row r="300" spans="1:4" x14ac:dyDescent="0.25">
      <c r="A300" s="18" t="s">
        <v>384</v>
      </c>
      <c r="B300" s="19">
        <v>5888</v>
      </c>
      <c r="C300" s="21" t="s">
        <v>290</v>
      </c>
      <c r="D300" s="17">
        <v>300</v>
      </c>
    </row>
    <row r="301" spans="1:4" x14ac:dyDescent="0.25">
      <c r="A301" s="18" t="s">
        <v>300</v>
      </c>
      <c r="B301" s="19">
        <v>5889</v>
      </c>
      <c r="C301" s="21" t="s">
        <v>290</v>
      </c>
      <c r="D301" s="17">
        <v>301</v>
      </c>
    </row>
    <row r="302" spans="1:4" x14ac:dyDescent="0.25">
      <c r="A302" s="18" t="s">
        <v>301</v>
      </c>
      <c r="B302" s="19">
        <v>5890</v>
      </c>
      <c r="C302" s="21" t="s">
        <v>290</v>
      </c>
      <c r="D302" s="17">
        <v>302</v>
      </c>
    </row>
    <row r="303" spans="1:4" x14ac:dyDescent="0.25">
      <c r="A303" s="18" t="s">
        <v>302</v>
      </c>
      <c r="B303" s="19">
        <v>5891</v>
      </c>
      <c r="C303" s="21" t="s">
        <v>290</v>
      </c>
      <c r="D303" s="17">
        <v>303</v>
      </c>
    </row>
    <row r="304" spans="1:4" x14ac:dyDescent="0.25">
      <c r="D304" s="17">
        <v>304</v>
      </c>
    </row>
    <row r="305" spans="4:4" x14ac:dyDescent="0.25">
      <c r="D305" s="17">
        <v>305</v>
      </c>
    </row>
    <row r="306" spans="4:4" x14ac:dyDescent="0.25">
      <c r="D306" s="17">
        <v>306</v>
      </c>
    </row>
    <row r="307" spans="4:4" x14ac:dyDescent="0.25">
      <c r="D307" s="17">
        <v>307</v>
      </c>
    </row>
    <row r="308" spans="4:4" x14ac:dyDescent="0.25">
      <c r="D308" s="17">
        <v>308</v>
      </c>
    </row>
    <row r="309" spans="4:4" x14ac:dyDescent="0.25">
      <c r="D309" s="17">
        <v>309</v>
      </c>
    </row>
    <row r="310" spans="4:4" x14ac:dyDescent="0.25">
      <c r="D310" s="17">
        <v>310</v>
      </c>
    </row>
    <row r="311" spans="4:4" x14ac:dyDescent="0.25">
      <c r="D311" s="17">
        <v>311</v>
      </c>
    </row>
    <row r="312" spans="4:4" x14ac:dyDescent="0.25">
      <c r="D312" s="17">
        <v>312</v>
      </c>
    </row>
    <row r="313" spans="4:4" x14ac:dyDescent="0.25">
      <c r="D313" s="17">
        <v>313</v>
      </c>
    </row>
    <row r="314" spans="4:4" x14ac:dyDescent="0.25">
      <c r="D314" s="17">
        <v>314</v>
      </c>
    </row>
    <row r="315" spans="4:4" x14ac:dyDescent="0.25">
      <c r="D315" s="17">
        <v>315</v>
      </c>
    </row>
    <row r="316" spans="4:4" x14ac:dyDescent="0.25">
      <c r="D316" s="17">
        <v>316</v>
      </c>
    </row>
    <row r="317" spans="4:4" x14ac:dyDescent="0.25">
      <c r="D317" s="17">
        <v>317</v>
      </c>
    </row>
    <row r="318" spans="4:4" x14ac:dyDescent="0.25">
      <c r="D318" s="17">
        <v>318</v>
      </c>
    </row>
    <row r="319" spans="4:4" x14ac:dyDescent="0.25">
      <c r="D319" s="17">
        <v>319</v>
      </c>
    </row>
    <row r="320" spans="4:4" x14ac:dyDescent="0.25">
      <c r="D320" s="17">
        <v>320</v>
      </c>
    </row>
    <row r="321" spans="4:4" x14ac:dyDescent="0.25">
      <c r="D321" s="17">
        <v>321</v>
      </c>
    </row>
    <row r="322" spans="4:4" x14ac:dyDescent="0.25">
      <c r="D322" s="17">
        <v>322</v>
      </c>
    </row>
    <row r="323" spans="4:4" x14ac:dyDescent="0.25">
      <c r="D323" s="17">
        <v>323</v>
      </c>
    </row>
    <row r="324" spans="4:4" x14ac:dyDescent="0.25">
      <c r="D324" s="17">
        <v>324</v>
      </c>
    </row>
    <row r="325" spans="4:4" x14ac:dyDescent="0.25">
      <c r="D325" s="17">
        <v>325</v>
      </c>
    </row>
    <row r="326" spans="4:4" x14ac:dyDescent="0.25">
      <c r="D326" s="17">
        <v>326</v>
      </c>
    </row>
    <row r="327" spans="4:4" x14ac:dyDescent="0.25">
      <c r="D327" s="17">
        <v>327</v>
      </c>
    </row>
    <row r="328" spans="4:4" x14ac:dyDescent="0.25">
      <c r="D328" s="17">
        <v>328</v>
      </c>
    </row>
    <row r="329" spans="4:4" x14ac:dyDescent="0.25">
      <c r="D329" s="17">
        <v>329</v>
      </c>
    </row>
    <row r="330" spans="4:4" x14ac:dyDescent="0.25">
      <c r="D330" s="17">
        <v>330</v>
      </c>
    </row>
    <row r="331" spans="4:4" x14ac:dyDescent="0.25">
      <c r="D331" s="17">
        <v>331</v>
      </c>
    </row>
    <row r="332" spans="4:4" x14ac:dyDescent="0.25">
      <c r="D332" s="17">
        <v>332</v>
      </c>
    </row>
    <row r="333" spans="4:4" x14ac:dyDescent="0.25">
      <c r="D333" s="17">
        <v>333</v>
      </c>
    </row>
    <row r="334" spans="4:4" x14ac:dyDescent="0.25">
      <c r="D334" s="17">
        <v>334</v>
      </c>
    </row>
    <row r="335" spans="4:4" x14ac:dyDescent="0.25">
      <c r="D335" s="17">
        <v>335</v>
      </c>
    </row>
    <row r="336" spans="4:4" x14ac:dyDescent="0.25">
      <c r="D336" s="17">
        <v>336</v>
      </c>
    </row>
    <row r="337" spans="4:4" x14ac:dyDescent="0.25">
      <c r="D337" s="17">
        <v>337</v>
      </c>
    </row>
    <row r="338" spans="4:4" x14ac:dyDescent="0.25">
      <c r="D338" s="17">
        <v>338</v>
      </c>
    </row>
    <row r="339" spans="4:4" x14ac:dyDescent="0.25">
      <c r="D339" s="17">
        <v>339</v>
      </c>
    </row>
    <row r="340" spans="4:4" x14ac:dyDescent="0.25">
      <c r="D340" s="17">
        <v>340</v>
      </c>
    </row>
    <row r="341" spans="4:4" x14ac:dyDescent="0.25">
      <c r="D341" s="17">
        <v>341</v>
      </c>
    </row>
    <row r="342" spans="4:4" x14ac:dyDescent="0.25">
      <c r="D342" s="17">
        <v>342</v>
      </c>
    </row>
    <row r="343" spans="4:4" x14ac:dyDescent="0.25">
      <c r="D343" s="17">
        <v>343</v>
      </c>
    </row>
    <row r="344" spans="4:4" x14ac:dyDescent="0.25">
      <c r="D344" s="17">
        <v>344</v>
      </c>
    </row>
    <row r="345" spans="4:4" x14ac:dyDescent="0.25">
      <c r="D345" s="17">
        <v>345</v>
      </c>
    </row>
    <row r="346" spans="4:4" x14ac:dyDescent="0.25">
      <c r="D346" s="17">
        <v>346</v>
      </c>
    </row>
    <row r="347" spans="4:4" x14ac:dyDescent="0.25">
      <c r="D347" s="17">
        <v>347</v>
      </c>
    </row>
    <row r="348" spans="4:4" x14ac:dyDescent="0.25">
      <c r="D348" s="17">
        <v>348</v>
      </c>
    </row>
    <row r="349" spans="4:4" x14ac:dyDescent="0.25">
      <c r="D349" s="17">
        <v>349</v>
      </c>
    </row>
    <row r="350" spans="4:4" x14ac:dyDescent="0.25">
      <c r="D350" s="17">
        <v>350</v>
      </c>
    </row>
    <row r="351" spans="4:4" x14ac:dyDescent="0.25">
      <c r="D351" s="17">
        <v>351</v>
      </c>
    </row>
    <row r="352" spans="4:4" x14ac:dyDescent="0.25">
      <c r="D352" s="17">
        <v>352</v>
      </c>
    </row>
    <row r="353" spans="4:4" x14ac:dyDescent="0.25">
      <c r="D353" s="17">
        <v>353</v>
      </c>
    </row>
    <row r="354" spans="4:4" x14ac:dyDescent="0.25">
      <c r="D354" s="17">
        <v>354</v>
      </c>
    </row>
    <row r="355" spans="4:4" x14ac:dyDescent="0.25">
      <c r="D355" s="17">
        <v>355</v>
      </c>
    </row>
    <row r="356" spans="4:4" x14ac:dyDescent="0.25">
      <c r="D356" s="17">
        <v>356</v>
      </c>
    </row>
    <row r="357" spans="4:4" x14ac:dyDescent="0.25">
      <c r="D357" s="17">
        <v>357</v>
      </c>
    </row>
    <row r="358" spans="4:4" x14ac:dyDescent="0.25">
      <c r="D358" s="17">
        <v>358</v>
      </c>
    </row>
    <row r="359" spans="4:4" x14ac:dyDescent="0.25">
      <c r="D359" s="17">
        <v>359</v>
      </c>
    </row>
    <row r="360" spans="4:4" x14ac:dyDescent="0.25">
      <c r="D360" s="17">
        <v>360</v>
      </c>
    </row>
    <row r="361" spans="4:4" x14ac:dyDescent="0.25">
      <c r="D361" s="17">
        <v>361</v>
      </c>
    </row>
    <row r="362" spans="4:4" x14ac:dyDescent="0.25">
      <c r="D362" s="17">
        <v>362</v>
      </c>
    </row>
    <row r="363" spans="4:4" x14ac:dyDescent="0.25">
      <c r="D363" s="17">
        <v>363</v>
      </c>
    </row>
    <row r="364" spans="4:4" x14ac:dyDescent="0.25">
      <c r="D364" s="17">
        <v>364</v>
      </c>
    </row>
    <row r="365" spans="4:4" x14ac:dyDescent="0.25">
      <c r="D365" s="17">
        <v>365</v>
      </c>
    </row>
    <row r="366" spans="4:4" x14ac:dyDescent="0.25">
      <c r="D366" s="17">
        <v>366</v>
      </c>
    </row>
    <row r="367" spans="4:4" x14ac:dyDescent="0.25">
      <c r="D367" s="17">
        <v>367</v>
      </c>
    </row>
    <row r="368" spans="4:4" x14ac:dyDescent="0.25">
      <c r="D368" s="17">
        <v>368</v>
      </c>
    </row>
    <row r="369" spans="4:4" x14ac:dyDescent="0.25">
      <c r="D369" s="17">
        <v>369</v>
      </c>
    </row>
    <row r="370" spans="4:4" x14ac:dyDescent="0.25">
      <c r="D370" s="17">
        <v>370</v>
      </c>
    </row>
    <row r="371" spans="4:4" x14ac:dyDescent="0.25">
      <c r="D371" s="17">
        <v>371</v>
      </c>
    </row>
    <row r="372" spans="4:4" x14ac:dyDescent="0.25">
      <c r="D372" s="17">
        <v>372</v>
      </c>
    </row>
    <row r="373" spans="4:4" x14ac:dyDescent="0.25">
      <c r="D373" s="17">
        <v>373</v>
      </c>
    </row>
    <row r="374" spans="4:4" x14ac:dyDescent="0.25">
      <c r="D374" s="17">
        <v>374</v>
      </c>
    </row>
    <row r="375" spans="4:4" x14ac:dyDescent="0.25">
      <c r="D375" s="17">
        <v>375</v>
      </c>
    </row>
    <row r="376" spans="4:4" x14ac:dyDescent="0.25">
      <c r="D376" s="17">
        <v>376</v>
      </c>
    </row>
    <row r="377" spans="4:4" x14ac:dyDescent="0.25">
      <c r="D377" s="17">
        <v>377</v>
      </c>
    </row>
    <row r="378" spans="4:4" x14ac:dyDescent="0.25">
      <c r="D378" s="17">
        <v>378</v>
      </c>
    </row>
    <row r="379" spans="4:4" x14ac:dyDescent="0.25">
      <c r="D379" s="17">
        <v>379</v>
      </c>
    </row>
    <row r="380" spans="4:4" x14ac:dyDescent="0.25">
      <c r="D380" s="17">
        <v>380</v>
      </c>
    </row>
    <row r="381" spans="4:4" x14ac:dyDescent="0.25">
      <c r="D381" s="17">
        <v>381</v>
      </c>
    </row>
    <row r="382" spans="4:4" x14ac:dyDescent="0.25">
      <c r="D382" s="17">
        <v>382</v>
      </c>
    </row>
    <row r="383" spans="4:4" x14ac:dyDescent="0.25">
      <c r="D383" s="17">
        <v>383</v>
      </c>
    </row>
    <row r="384" spans="4:4" x14ac:dyDescent="0.25">
      <c r="D384" s="17">
        <v>384</v>
      </c>
    </row>
    <row r="385" spans="4:4" x14ac:dyDescent="0.25">
      <c r="D385" s="17">
        <v>385</v>
      </c>
    </row>
    <row r="386" spans="4:4" x14ac:dyDescent="0.25">
      <c r="D386" s="17">
        <v>386</v>
      </c>
    </row>
    <row r="387" spans="4:4" x14ac:dyDescent="0.25">
      <c r="D387" s="17">
        <v>387</v>
      </c>
    </row>
    <row r="388" spans="4:4" x14ac:dyDescent="0.25">
      <c r="D388" s="17">
        <v>388</v>
      </c>
    </row>
    <row r="389" spans="4:4" x14ac:dyDescent="0.25">
      <c r="D389" s="17">
        <v>389</v>
      </c>
    </row>
    <row r="390" spans="4:4" x14ac:dyDescent="0.25">
      <c r="D390" s="17">
        <v>390</v>
      </c>
    </row>
    <row r="391" spans="4:4" x14ac:dyDescent="0.25">
      <c r="D391" s="17">
        <v>391</v>
      </c>
    </row>
    <row r="392" spans="4:4" x14ac:dyDescent="0.25">
      <c r="D392" s="17">
        <v>392</v>
      </c>
    </row>
    <row r="393" spans="4:4" x14ac:dyDescent="0.25">
      <c r="D393" s="17">
        <v>393</v>
      </c>
    </row>
    <row r="394" spans="4:4" x14ac:dyDescent="0.25">
      <c r="D394" s="17">
        <v>394</v>
      </c>
    </row>
    <row r="395" spans="4:4" x14ac:dyDescent="0.25">
      <c r="D395" s="17">
        <v>395</v>
      </c>
    </row>
    <row r="396" spans="4:4" x14ac:dyDescent="0.25">
      <c r="D396" s="17">
        <v>396</v>
      </c>
    </row>
    <row r="397" spans="4:4" x14ac:dyDescent="0.25">
      <c r="D397" s="17">
        <v>397</v>
      </c>
    </row>
    <row r="398" spans="4:4" x14ac:dyDescent="0.25">
      <c r="D398" s="17">
        <v>398</v>
      </c>
    </row>
    <row r="399" spans="4:4" x14ac:dyDescent="0.25">
      <c r="D399" s="17">
        <v>399</v>
      </c>
    </row>
    <row r="400" spans="4:4" x14ac:dyDescent="0.25">
      <c r="D400" s="17">
        <v>400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6</vt:i4>
      </vt:variant>
    </vt:vector>
  </HeadingPairs>
  <TitlesOfParts>
    <vt:vector size="13" baseType="lpstr">
      <vt:lpstr>1) Instructions</vt:lpstr>
      <vt:lpstr>2) Commune</vt:lpstr>
      <vt:lpstr>3) Associations</vt:lpstr>
      <vt:lpstr>4) Cautionnements</vt:lpstr>
      <vt:lpstr>5) Synthèse</vt:lpstr>
      <vt:lpstr>6) Formulaire simple</vt:lpstr>
      <vt:lpstr>7) Paramètres</vt:lpstr>
      <vt:lpstr>'1) Instructions'!Zone_d_impression</vt:lpstr>
      <vt:lpstr>'2) Commune'!Zone_d_impression</vt:lpstr>
      <vt:lpstr>'3) Associations'!Zone_d_impression</vt:lpstr>
      <vt:lpstr>'4) Cautionnements'!Zone_d_impression</vt:lpstr>
      <vt:lpstr>'5) Synthèse'!Zone_d_impression</vt:lpstr>
      <vt:lpstr>'6) Formulaire simple'!Zone_d_impression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Thévoz Alexandre</dc:creator>
  <cp:lastModifiedBy>Delija Sofia</cp:lastModifiedBy>
  <cp:lastPrinted>2016-07-14T13:12:50Z</cp:lastPrinted>
  <dcterms:created xsi:type="dcterms:W3CDTF">2015-11-23T14:33:54Z</dcterms:created>
  <dcterms:modified xsi:type="dcterms:W3CDTF">2021-07-08T14:22:10Z</dcterms:modified>
</cp:coreProperties>
</file>