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lojlt\Desktop\"/>
    </mc:Choice>
  </mc:AlternateContent>
  <xr:revisionPtr revIDLastSave="0" documentId="13_ncr:1_{1B07F900-F128-4A93-AD76-03C065D154FF}" xr6:coauthVersionLast="47" xr6:coauthVersionMax="47" xr10:uidLastSave="{00000000-0000-0000-0000-000000000000}"/>
  <bookViews>
    <workbookView xWindow="585" yWindow="-30" windowWidth="56775" windowHeight="15180" xr2:uid="{B414A430-EB51-4320-8205-E8E4B848C205}"/>
  </bookViews>
  <sheets>
    <sheet name="Base" sheetId="1" r:id="rId1"/>
    <sheet name="VI à 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2" i="1" s="1"/>
  <c r="E13" i="1"/>
  <c r="E14" i="1"/>
  <c r="E15" i="1"/>
  <c r="E16" i="1"/>
  <c r="E17" i="1"/>
  <c r="E18" i="1"/>
  <c r="G18" i="1" s="1"/>
  <c r="E19" i="1"/>
  <c r="E20" i="1"/>
  <c r="E21" i="1"/>
  <c r="E22" i="1"/>
  <c r="E23" i="1"/>
  <c r="E24" i="1"/>
  <c r="E25" i="1"/>
  <c r="G25" i="1" s="1"/>
  <c r="E26" i="1"/>
  <c r="G26" i="1" s="1"/>
  <c r="E27" i="1"/>
  <c r="E28" i="1"/>
  <c r="G28" i="1" s="1"/>
  <c r="E29" i="1"/>
  <c r="E30" i="1"/>
  <c r="E31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87" i="1"/>
  <c r="E89" i="1"/>
  <c r="E91" i="1"/>
  <c r="B103" i="1"/>
  <c r="B102" i="1"/>
  <c r="B101" i="1"/>
  <c r="B100" i="1"/>
  <c r="B99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35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2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58" i="1"/>
  <c r="F59" i="1"/>
  <c r="H59" i="1" s="1"/>
  <c r="J59" i="1" s="1"/>
  <c r="L59" i="1" s="1"/>
  <c r="F60" i="1"/>
  <c r="H60" i="1" s="1"/>
  <c r="J60" i="1" s="1"/>
  <c r="L60" i="1" s="1"/>
  <c r="N60" i="1" s="1"/>
  <c r="F61" i="1"/>
  <c r="H61" i="1" s="1"/>
  <c r="F62" i="1"/>
  <c r="H62" i="1" s="1"/>
  <c r="J62" i="1" s="1"/>
  <c r="L62" i="1" s="1"/>
  <c r="N62" i="1" s="1"/>
  <c r="F63" i="1"/>
  <c r="H63" i="1" s="1"/>
  <c r="J63" i="1" s="1"/>
  <c r="L63" i="1" s="1"/>
  <c r="F64" i="1"/>
  <c r="H64" i="1" s="1"/>
  <c r="J64" i="1" s="1"/>
  <c r="F65" i="1"/>
  <c r="H65" i="1" s="1"/>
  <c r="F66" i="1"/>
  <c r="F67" i="1"/>
  <c r="H67" i="1" s="1"/>
  <c r="J67" i="1" s="1"/>
  <c r="L67" i="1" s="1"/>
  <c r="F68" i="1"/>
  <c r="H68" i="1" s="1"/>
  <c r="J68" i="1" s="1"/>
  <c r="F69" i="1"/>
  <c r="H69" i="1" s="1"/>
  <c r="J69" i="1" s="1"/>
  <c r="L69" i="1" s="1"/>
  <c r="N69" i="1" s="1"/>
  <c r="F70" i="1"/>
  <c r="H70" i="1" s="1"/>
  <c r="J70" i="1" s="1"/>
  <c r="L70" i="1" s="1"/>
  <c r="N70" i="1" s="1"/>
  <c r="F71" i="1"/>
  <c r="H71" i="1" s="1"/>
  <c r="J71" i="1" s="1"/>
  <c r="L71" i="1" s="1"/>
  <c r="F72" i="1"/>
  <c r="H72" i="1" s="1"/>
  <c r="J72" i="1" s="1"/>
  <c r="F73" i="1"/>
  <c r="H73" i="1" s="1"/>
  <c r="F74" i="1"/>
  <c r="H74" i="1" s="1"/>
  <c r="J74" i="1" s="1"/>
  <c r="L74" i="1" s="1"/>
  <c r="N74" i="1" s="1"/>
  <c r="F75" i="1"/>
  <c r="H75" i="1" s="1"/>
  <c r="J75" i="1" s="1"/>
  <c r="L75" i="1" s="1"/>
  <c r="F76" i="1"/>
  <c r="H76" i="1" s="1"/>
  <c r="J76" i="1" s="1"/>
  <c r="L76" i="1" s="1"/>
  <c r="N76" i="1" s="1"/>
  <c r="F77" i="1"/>
  <c r="H77" i="1" s="1"/>
  <c r="F58" i="1"/>
  <c r="H58" i="1" s="1"/>
  <c r="J58" i="1" s="1"/>
  <c r="L58" i="1" s="1"/>
  <c r="N58" i="1" s="1"/>
  <c r="F87" i="1"/>
  <c r="G87" i="1"/>
  <c r="H87" i="1"/>
  <c r="I87" i="1"/>
  <c r="J87" i="1"/>
  <c r="D88" i="1"/>
  <c r="D89" i="1"/>
  <c r="D90" i="1"/>
  <c r="D91" i="1"/>
  <c r="D92" i="1"/>
  <c r="H54" i="1"/>
  <c r="J54" i="1" s="1"/>
  <c r="L54" i="1" s="1"/>
  <c r="N54" i="1" s="1"/>
  <c r="H53" i="1"/>
  <c r="J53" i="1" s="1"/>
  <c r="L53" i="1" s="1"/>
  <c r="H52" i="1"/>
  <c r="J52" i="1" s="1"/>
  <c r="L52" i="1" s="1"/>
  <c r="N52" i="1" s="1"/>
  <c r="H51" i="1"/>
  <c r="H50" i="1"/>
  <c r="J50" i="1" s="1"/>
  <c r="L50" i="1" s="1"/>
  <c r="N50" i="1" s="1"/>
  <c r="H49" i="1"/>
  <c r="J49" i="1" s="1"/>
  <c r="L49" i="1" s="1"/>
  <c r="H48" i="1"/>
  <c r="J48" i="1" s="1"/>
  <c r="L48" i="1" s="1"/>
  <c r="N48" i="1" s="1"/>
  <c r="H47" i="1"/>
  <c r="J47" i="1" s="1"/>
  <c r="L47" i="1" s="1"/>
  <c r="H46" i="1"/>
  <c r="J46" i="1" s="1"/>
  <c r="L46" i="1" s="1"/>
  <c r="N46" i="1" s="1"/>
  <c r="G46" i="1"/>
  <c r="H45" i="1"/>
  <c r="J45" i="1" s="1"/>
  <c r="L45" i="1" s="1"/>
  <c r="H44" i="1"/>
  <c r="J44" i="1" s="1"/>
  <c r="L44" i="1" s="1"/>
  <c r="N44" i="1" s="1"/>
  <c r="H43" i="1"/>
  <c r="H42" i="1"/>
  <c r="J42" i="1" s="1"/>
  <c r="L42" i="1" s="1"/>
  <c r="N42" i="1" s="1"/>
  <c r="G42" i="1"/>
  <c r="H41" i="1"/>
  <c r="J41" i="1" s="1"/>
  <c r="L41" i="1" s="1"/>
  <c r="H40" i="1"/>
  <c r="J40" i="1" s="1"/>
  <c r="L40" i="1" s="1"/>
  <c r="N40" i="1" s="1"/>
  <c r="H39" i="1"/>
  <c r="H38" i="1"/>
  <c r="J38" i="1" s="1"/>
  <c r="L38" i="1" s="1"/>
  <c r="N38" i="1" s="1"/>
  <c r="H37" i="1"/>
  <c r="J37" i="1" s="1"/>
  <c r="L37" i="1" s="1"/>
  <c r="H36" i="1"/>
  <c r="J36" i="1" s="1"/>
  <c r="L36" i="1" s="1"/>
  <c r="N36" i="1" s="1"/>
  <c r="H35" i="1"/>
  <c r="J35" i="1" s="1"/>
  <c r="L35" i="1" s="1"/>
  <c r="H12" i="1"/>
  <c r="J12" i="1" s="1"/>
  <c r="L12" i="1" s="1"/>
  <c r="G13" i="1"/>
  <c r="H13" i="1"/>
  <c r="J13" i="1" s="1"/>
  <c r="H14" i="1"/>
  <c r="J14" i="1" s="1"/>
  <c r="L14" i="1" s="1"/>
  <c r="N14" i="1" s="1"/>
  <c r="O5" i="1"/>
  <c r="J89" i="1" s="1"/>
  <c r="O6" i="1"/>
  <c r="J90" i="1" s="1"/>
  <c r="O7" i="1"/>
  <c r="J91" i="1" s="1"/>
  <c r="O8" i="1"/>
  <c r="J92" i="1" s="1"/>
  <c r="O4" i="1"/>
  <c r="J88" i="1" s="1"/>
  <c r="N5" i="1"/>
  <c r="I89" i="1" s="1"/>
  <c r="N6" i="1"/>
  <c r="I90" i="1" s="1"/>
  <c r="N7" i="1"/>
  <c r="I91" i="1" s="1"/>
  <c r="N8" i="1"/>
  <c r="I92" i="1" s="1"/>
  <c r="N4" i="1"/>
  <c r="I88" i="1" s="1"/>
  <c r="M5" i="1"/>
  <c r="H89" i="1" s="1"/>
  <c r="M6" i="1"/>
  <c r="H90" i="1" s="1"/>
  <c r="M7" i="1"/>
  <c r="H91" i="1" s="1"/>
  <c r="M8" i="1"/>
  <c r="H92" i="1" s="1"/>
  <c r="M4" i="1"/>
  <c r="H88" i="1" s="1"/>
  <c r="L5" i="1"/>
  <c r="G89" i="1" s="1"/>
  <c r="L6" i="1"/>
  <c r="G90" i="1" s="1"/>
  <c r="L7" i="1"/>
  <c r="G91" i="1" s="1"/>
  <c r="L8" i="1"/>
  <c r="G92" i="1" s="1"/>
  <c r="L4" i="1"/>
  <c r="G88" i="1" s="1"/>
  <c r="K5" i="1"/>
  <c r="F89" i="1" s="1"/>
  <c r="K6" i="1"/>
  <c r="F90" i="1" s="1"/>
  <c r="K7" i="1"/>
  <c r="F91" i="1" s="1"/>
  <c r="K8" i="1"/>
  <c r="F92" i="1" s="1"/>
  <c r="K4" i="1"/>
  <c r="F88" i="1" s="1"/>
  <c r="J5" i="1"/>
  <c r="J6" i="1"/>
  <c r="E90" i="1" s="1"/>
  <c r="J7" i="1"/>
  <c r="J8" i="1"/>
  <c r="E92" i="1" s="1"/>
  <c r="J4" i="1"/>
  <c r="E88" i="1" s="1"/>
  <c r="G31" i="1"/>
  <c r="H31" i="1"/>
  <c r="J31" i="1" s="1"/>
  <c r="L31" i="1" s="1"/>
  <c r="N31" i="1" s="1"/>
  <c r="G30" i="1"/>
  <c r="H30" i="1"/>
  <c r="J30" i="1" s="1"/>
  <c r="L30" i="1" s="1"/>
  <c r="N30" i="1" s="1"/>
  <c r="H25" i="1"/>
  <c r="J25" i="1" s="1"/>
  <c r="L25" i="1" s="1"/>
  <c r="N25" i="1" s="1"/>
  <c r="H26" i="1"/>
  <c r="J26" i="1" s="1"/>
  <c r="L26" i="1" s="1"/>
  <c r="N26" i="1" s="1"/>
  <c r="G27" i="1"/>
  <c r="H27" i="1"/>
  <c r="J27" i="1" s="1"/>
  <c r="L27" i="1" s="1"/>
  <c r="N27" i="1" s="1"/>
  <c r="H28" i="1"/>
  <c r="J28" i="1" s="1"/>
  <c r="L28" i="1" s="1"/>
  <c r="N28" i="1" s="1"/>
  <c r="G29" i="1"/>
  <c r="H29" i="1"/>
  <c r="J29" i="1" s="1"/>
  <c r="L29" i="1" s="1"/>
  <c r="N29" i="1" s="1"/>
  <c r="G16" i="1"/>
  <c r="H16" i="1"/>
  <c r="J16" i="1" s="1"/>
  <c r="L16" i="1" s="1"/>
  <c r="N16" i="1" s="1"/>
  <c r="G17" i="1"/>
  <c r="H17" i="1"/>
  <c r="J17" i="1" s="1"/>
  <c r="L17" i="1" s="1"/>
  <c r="N17" i="1" s="1"/>
  <c r="H18" i="1"/>
  <c r="J18" i="1" s="1"/>
  <c r="L18" i="1" s="1"/>
  <c r="N18" i="1" s="1"/>
  <c r="G19" i="1"/>
  <c r="H19" i="1"/>
  <c r="J19" i="1" s="1"/>
  <c r="L19" i="1" s="1"/>
  <c r="N19" i="1" s="1"/>
  <c r="G20" i="1"/>
  <c r="H20" i="1"/>
  <c r="J20" i="1" s="1"/>
  <c r="L20" i="1" s="1"/>
  <c r="N20" i="1" s="1"/>
  <c r="G21" i="1"/>
  <c r="H21" i="1"/>
  <c r="J21" i="1" s="1"/>
  <c r="L21" i="1" s="1"/>
  <c r="N21" i="1" s="1"/>
  <c r="G22" i="1"/>
  <c r="H22" i="1"/>
  <c r="J22" i="1" s="1"/>
  <c r="L22" i="1" s="1"/>
  <c r="N22" i="1" s="1"/>
  <c r="G23" i="1"/>
  <c r="H23" i="1"/>
  <c r="J23" i="1" s="1"/>
  <c r="L23" i="1" s="1"/>
  <c r="N23" i="1" s="1"/>
  <c r="G24" i="1"/>
  <c r="H24" i="1"/>
  <c r="J24" i="1" s="1"/>
  <c r="L24" i="1" s="1"/>
  <c r="N24" i="1" s="1"/>
  <c r="H15" i="1"/>
  <c r="J15" i="1" s="1"/>
  <c r="L15" i="1" s="1"/>
  <c r="N15" i="1" s="1"/>
  <c r="G70" i="1" l="1"/>
  <c r="G58" i="1"/>
  <c r="C99" i="1" s="1"/>
  <c r="G59" i="1"/>
  <c r="M58" i="1"/>
  <c r="G62" i="1"/>
  <c r="I61" i="1"/>
  <c r="O70" i="1"/>
  <c r="I39" i="1"/>
  <c r="O74" i="1"/>
  <c r="G66" i="1"/>
  <c r="O58" i="1"/>
  <c r="O62" i="1"/>
  <c r="K40" i="1"/>
  <c r="I51" i="1"/>
  <c r="O38" i="1"/>
  <c r="I77" i="1"/>
  <c r="O54" i="1"/>
  <c r="I76" i="1"/>
  <c r="M70" i="1"/>
  <c r="H66" i="1"/>
  <c r="J66" i="1" s="1"/>
  <c r="L66" i="1" s="1"/>
  <c r="N66" i="1" s="1"/>
  <c r="O66" i="1" s="1"/>
  <c r="K68" i="1"/>
  <c r="L68" i="1"/>
  <c r="N68" i="1" s="1"/>
  <c r="O68" i="1" s="1"/>
  <c r="M71" i="1"/>
  <c r="N71" i="1"/>
  <c r="O71" i="1" s="1"/>
  <c r="L72" i="1"/>
  <c r="N72" i="1" s="1"/>
  <c r="O72" i="1" s="1"/>
  <c r="K72" i="1"/>
  <c r="L64" i="1"/>
  <c r="N64" i="1" s="1"/>
  <c r="O64" i="1" s="1"/>
  <c r="K64" i="1"/>
  <c r="J65" i="1"/>
  <c r="L65" i="1" s="1"/>
  <c r="N65" i="1" s="1"/>
  <c r="O65" i="1" s="1"/>
  <c r="I65" i="1"/>
  <c r="N63" i="1"/>
  <c r="O63" i="1" s="1"/>
  <c r="M63" i="1"/>
  <c r="J73" i="1"/>
  <c r="L73" i="1" s="1"/>
  <c r="N73" i="1" s="1"/>
  <c r="O73" i="1" s="1"/>
  <c r="C103" i="1" s="1"/>
  <c r="I73" i="1"/>
  <c r="N75" i="1"/>
  <c r="O75" i="1" s="1"/>
  <c r="M75" i="1"/>
  <c r="M59" i="1"/>
  <c r="N59" i="1"/>
  <c r="O59" i="1" s="1"/>
  <c r="N67" i="1"/>
  <c r="O67" i="1" s="1"/>
  <c r="M67" i="1"/>
  <c r="I72" i="1"/>
  <c r="I60" i="1"/>
  <c r="J61" i="1"/>
  <c r="L61" i="1" s="1"/>
  <c r="N61" i="1" s="1"/>
  <c r="O61" i="1" s="1"/>
  <c r="K71" i="1"/>
  <c r="G74" i="1"/>
  <c r="J77" i="1"/>
  <c r="L77" i="1" s="1"/>
  <c r="N77" i="1" s="1"/>
  <c r="O77" i="1" s="1"/>
  <c r="K67" i="1"/>
  <c r="M62" i="1"/>
  <c r="O69" i="1"/>
  <c r="K59" i="1"/>
  <c r="I64" i="1"/>
  <c r="K75" i="1"/>
  <c r="K60" i="1"/>
  <c r="I69" i="1"/>
  <c r="K76" i="1"/>
  <c r="K63" i="1"/>
  <c r="I68" i="1"/>
  <c r="M74" i="1"/>
  <c r="I58" i="1"/>
  <c r="M60" i="1"/>
  <c r="I62" i="1"/>
  <c r="G63" i="1"/>
  <c r="G67" i="1"/>
  <c r="K69" i="1"/>
  <c r="I70" i="1"/>
  <c r="G71" i="1"/>
  <c r="I74" i="1"/>
  <c r="G75" i="1"/>
  <c r="M76" i="1"/>
  <c r="K58" i="1"/>
  <c r="I59" i="1"/>
  <c r="G60" i="1"/>
  <c r="O60" i="1"/>
  <c r="K62" i="1"/>
  <c r="I63" i="1"/>
  <c r="G64" i="1"/>
  <c r="I67" i="1"/>
  <c r="G68" i="1"/>
  <c r="M69" i="1"/>
  <c r="C102" i="1" s="1"/>
  <c r="K70" i="1"/>
  <c r="I71" i="1"/>
  <c r="G72" i="1"/>
  <c r="K74" i="1"/>
  <c r="I75" i="1"/>
  <c r="G76" i="1"/>
  <c r="O76" i="1"/>
  <c r="G61" i="1"/>
  <c r="G65" i="1"/>
  <c r="G69" i="1"/>
  <c r="G73" i="1"/>
  <c r="G77" i="1"/>
  <c r="K36" i="1"/>
  <c r="I52" i="1"/>
  <c r="K44" i="1"/>
  <c r="K35" i="1"/>
  <c r="K48" i="1"/>
  <c r="I43" i="1"/>
  <c r="M45" i="1"/>
  <c r="N45" i="1"/>
  <c r="O45" i="1" s="1"/>
  <c r="M49" i="1"/>
  <c r="N49" i="1"/>
  <c r="O49" i="1" s="1"/>
  <c r="M50" i="1"/>
  <c r="N47" i="1"/>
  <c r="O47" i="1" s="1"/>
  <c r="M47" i="1"/>
  <c r="N37" i="1"/>
  <c r="O37" i="1" s="1"/>
  <c r="M37" i="1"/>
  <c r="K47" i="1"/>
  <c r="N53" i="1"/>
  <c r="O53" i="1" s="1"/>
  <c r="M53" i="1"/>
  <c r="M41" i="1"/>
  <c r="N41" i="1"/>
  <c r="O41" i="1" s="1"/>
  <c r="N35" i="1"/>
  <c r="O35" i="1" s="1"/>
  <c r="M35" i="1"/>
  <c r="I37" i="1"/>
  <c r="G38" i="1"/>
  <c r="I41" i="1"/>
  <c r="O42" i="1"/>
  <c r="I45" i="1"/>
  <c r="O46" i="1"/>
  <c r="I49" i="1"/>
  <c r="G50" i="1"/>
  <c r="O50" i="1"/>
  <c r="K52" i="1"/>
  <c r="I53" i="1"/>
  <c r="G54" i="1"/>
  <c r="G35" i="1"/>
  <c r="M36" i="1"/>
  <c r="K37" i="1"/>
  <c r="I38" i="1"/>
  <c r="G39" i="1"/>
  <c r="M40" i="1"/>
  <c r="K41" i="1"/>
  <c r="I42" i="1"/>
  <c r="G43" i="1"/>
  <c r="M44" i="1"/>
  <c r="K45" i="1"/>
  <c r="I46" i="1"/>
  <c r="G47" i="1"/>
  <c r="M48" i="1"/>
  <c r="K49" i="1"/>
  <c r="I50" i="1"/>
  <c r="G51" i="1"/>
  <c r="M52" i="1"/>
  <c r="K53" i="1"/>
  <c r="I54" i="1"/>
  <c r="I47" i="1"/>
  <c r="I35" i="1"/>
  <c r="O36" i="1"/>
  <c r="K38" i="1"/>
  <c r="G40" i="1"/>
  <c r="O40" i="1"/>
  <c r="K42" i="1"/>
  <c r="G44" i="1"/>
  <c r="K46" i="1"/>
  <c r="J39" i="1"/>
  <c r="L39" i="1" s="1"/>
  <c r="J43" i="1"/>
  <c r="L43" i="1" s="1"/>
  <c r="J51" i="1"/>
  <c r="L51" i="1" s="1"/>
  <c r="G36" i="1"/>
  <c r="O44" i="1"/>
  <c r="G48" i="1"/>
  <c r="O48" i="1"/>
  <c r="K50" i="1"/>
  <c r="G52" i="1"/>
  <c r="O52" i="1"/>
  <c r="K54" i="1"/>
  <c r="I36" i="1"/>
  <c r="G37" i="1"/>
  <c r="M38" i="1"/>
  <c r="I40" i="1"/>
  <c r="G41" i="1"/>
  <c r="M42" i="1"/>
  <c r="I44" i="1"/>
  <c r="G45" i="1"/>
  <c r="M46" i="1"/>
  <c r="I48" i="1"/>
  <c r="G49" i="1"/>
  <c r="G53" i="1"/>
  <c r="M54" i="1"/>
  <c r="K14" i="1"/>
  <c r="I12" i="1"/>
  <c r="N12" i="1"/>
  <c r="O12" i="1" s="1"/>
  <c r="M12" i="1"/>
  <c r="K13" i="1"/>
  <c r="L13" i="1"/>
  <c r="N13" i="1" s="1"/>
  <c r="O13" i="1" s="1"/>
  <c r="I14" i="1"/>
  <c r="O14" i="1"/>
  <c r="G14" i="1"/>
  <c r="I13" i="1"/>
  <c r="K12" i="1"/>
  <c r="M14" i="1"/>
  <c r="O26" i="1"/>
  <c r="O23" i="1"/>
  <c r="O29" i="1"/>
  <c r="O15" i="1"/>
  <c r="K24" i="1"/>
  <c r="K21" i="1"/>
  <c r="K20" i="1"/>
  <c r="O31" i="1"/>
  <c r="K16" i="1"/>
  <c r="I26" i="1"/>
  <c r="M29" i="1"/>
  <c r="K29" i="1"/>
  <c r="I20" i="1"/>
  <c r="M20" i="1"/>
  <c r="I19" i="1"/>
  <c r="I28" i="1"/>
  <c r="M30" i="1"/>
  <c r="O30" i="1"/>
  <c r="K27" i="1"/>
  <c r="K19" i="1"/>
  <c r="O21" i="1"/>
  <c r="I18" i="1"/>
  <c r="I25" i="1"/>
  <c r="I17" i="1"/>
  <c r="K26" i="1"/>
  <c r="K18" i="1"/>
  <c r="M27" i="1"/>
  <c r="M19" i="1"/>
  <c r="O28" i="1"/>
  <c r="O20" i="1"/>
  <c r="M28" i="1"/>
  <c r="G15" i="1"/>
  <c r="I15" i="1"/>
  <c r="I24" i="1"/>
  <c r="I16" i="1"/>
  <c r="K25" i="1"/>
  <c r="K17" i="1"/>
  <c r="M26" i="1"/>
  <c r="M18" i="1"/>
  <c r="O27" i="1"/>
  <c r="O19" i="1"/>
  <c r="M22" i="1"/>
  <c r="K28" i="1"/>
  <c r="O22" i="1"/>
  <c r="I23" i="1"/>
  <c r="K15" i="1"/>
  <c r="M25" i="1"/>
  <c r="O18" i="1"/>
  <c r="I30" i="1"/>
  <c r="I22" i="1"/>
  <c r="K31" i="1"/>
  <c r="K23" i="1"/>
  <c r="M15" i="1"/>
  <c r="M24" i="1"/>
  <c r="M16" i="1"/>
  <c r="O25" i="1"/>
  <c r="O17" i="1"/>
  <c r="I27" i="1"/>
  <c r="M21" i="1"/>
  <c r="I31" i="1"/>
  <c r="M17" i="1"/>
  <c r="I29" i="1"/>
  <c r="I21" i="1"/>
  <c r="K30" i="1"/>
  <c r="K22" i="1"/>
  <c r="M31" i="1"/>
  <c r="M23" i="1"/>
  <c r="O24" i="1"/>
  <c r="O16" i="1"/>
  <c r="M77" i="1" l="1"/>
  <c r="M68" i="1"/>
  <c r="K77" i="1"/>
  <c r="K61" i="1"/>
  <c r="C100" i="1" s="1"/>
  <c r="K66" i="1"/>
  <c r="M66" i="1"/>
  <c r="I66" i="1"/>
  <c r="K73" i="1"/>
  <c r="M72" i="1"/>
  <c r="M73" i="1"/>
  <c r="M65" i="1"/>
  <c r="C101" i="1" s="1"/>
  <c r="K65" i="1"/>
  <c r="M64" i="1"/>
  <c r="M61" i="1"/>
  <c r="K43" i="1"/>
  <c r="M51" i="1"/>
  <c r="N51" i="1"/>
  <c r="O51" i="1" s="1"/>
  <c r="K39" i="1"/>
  <c r="N43" i="1"/>
  <c r="O43" i="1" s="1"/>
  <c r="M43" i="1"/>
  <c r="N39" i="1"/>
  <c r="O39" i="1" s="1"/>
  <c r="M39" i="1"/>
  <c r="K51" i="1"/>
  <c r="M13" i="1"/>
</calcChain>
</file>

<file path=xl/sharedStrings.xml><?xml version="1.0" encoding="utf-8"?>
<sst xmlns="http://schemas.openxmlformats.org/spreadsheetml/2006/main" count="88" uniqueCount="46">
  <si>
    <t xml:space="preserve">Loyer avant aide </t>
  </si>
  <si>
    <t xml:space="preserve">aide </t>
  </si>
  <si>
    <t xml:space="preserve">après aide </t>
  </si>
  <si>
    <t>Limite +1 enfant</t>
  </si>
  <si>
    <t>Limite  +2 enfants</t>
  </si>
  <si>
    <t>Limite  +3 enfants</t>
  </si>
  <si>
    <t>Limite  4 + enfants</t>
  </si>
  <si>
    <t xml:space="preserve">Effort </t>
  </si>
  <si>
    <t>Limite revenu</t>
  </si>
  <si>
    <t>VI</t>
  </si>
  <si>
    <t>V</t>
  </si>
  <si>
    <t>IV</t>
  </si>
  <si>
    <t>III</t>
  </si>
  <si>
    <t>II</t>
  </si>
  <si>
    <t>I</t>
  </si>
  <si>
    <t>1 pièce</t>
  </si>
  <si>
    <t>2 pièces</t>
  </si>
  <si>
    <t>3 pièces</t>
  </si>
  <si>
    <t>4 pièces</t>
  </si>
  <si>
    <t>5 pièces</t>
  </si>
  <si>
    <t xml:space="preserve">Barème LLM tel qu'existant </t>
  </si>
  <si>
    <t>Loyer net</t>
  </si>
  <si>
    <t>Les LLM visent les classes à bas revenus</t>
  </si>
  <si>
    <t>28 RLPPPL en 2024/25</t>
  </si>
  <si>
    <t>!</t>
  </si>
  <si>
    <t>Idéal</t>
  </si>
  <si>
    <t>Formule :</t>
  </si>
  <si>
    <t>Revenu locatif annuel net (loyer net x 12)</t>
  </si>
  <si>
    <t>Loyer net x 12 (loyer annuel)</t>
  </si>
  <si>
    <t>Regard sur la colonne "loyer"</t>
  </si>
  <si>
    <t>Règle</t>
  </si>
  <si>
    <t xml:space="preserve">Taux effort </t>
  </si>
  <si>
    <t>Max. bas</t>
  </si>
  <si>
    <t>CHF m2/an</t>
  </si>
  <si>
    <t>Loyers</t>
  </si>
  <si>
    <t>Case à renseigner pour trouver l'effort voulu.</t>
  </si>
  <si>
    <t xml:space="preserve">Les LLA s'adressent à la large classe moyenne </t>
  </si>
  <si>
    <t>Chiffre 650 de la décision de taxation fiscale de tous les occupants x 100</t>
  </si>
  <si>
    <t>si le % est plus faible que le barème, le dossier n'est pas éligible à la signature du bail (trop de revenu en regard de la volonté communale de limiter l'accès aux LLA)</t>
  </si>
  <si>
    <t>100% correspond au barème des LLM. Avec les LLA il faut penser à la large classe moyenne et augmenter ce % en observant les limites, chiffre 650 DT</t>
  </si>
  <si>
    <t>No pièces</t>
  </si>
  <si>
    <t>Code 650 DT</t>
  </si>
  <si>
    <t xml:space="preserve">Les LLA visent la classe moyenne ; un facteur de majoration doit être défini </t>
  </si>
  <si>
    <t>Le taux d'effort ne doit pas être inférieur à celui fixé dans le règlement communal</t>
  </si>
  <si>
    <t>LLM (logements à loyers modérés, dits "subventionnés"), après la fin des aides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</si>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</sst>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9" fontId="0" fillId="0" borderId="0" xfId="2" applyFont="1"/>
    <xf numFmtId="0" fontId="0" fillId="0" borderId="0" xfId="0" applyFill="1" applyBorder="1"/>
    <xf numFmtId="0" fontId="2" fillId="0" borderId="1" xfId="0" applyFont="1" applyBorder="1" applyAlignment="1">
      <alignment horizontal="right" textRotation="90"/>
    </xf>
    <xf numFmtId="0" fontId="0" fillId="0" borderId="1" xfId="0" applyBorder="1" applyAlignment="1">
      <alignment horizontal="right" textRotation="90"/>
    </xf>
    <xf numFmtId="0" fontId="0" fillId="0" borderId="4" xfId="0" applyBorder="1" applyAlignment="1">
      <alignment horizontal="right" textRotation="90"/>
    </xf>
    <xf numFmtId="0" fontId="0" fillId="0" borderId="3" xfId="0" applyBorder="1" applyAlignment="1">
      <alignment horizontal="right" textRotation="90"/>
    </xf>
    <xf numFmtId="0" fontId="0" fillId="0" borderId="2" xfId="0" applyBorder="1" applyAlignment="1">
      <alignment horizontal="right" textRotation="90"/>
    </xf>
    <xf numFmtId="164" fontId="2" fillId="0" borderId="0" xfId="1" applyNumberFormat="1" applyFont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0" fillId="0" borderId="0" xfId="0" applyFill="1"/>
    <xf numFmtId="164" fontId="0" fillId="0" borderId="0" xfId="1" applyNumberFormat="1" applyFont="1" applyFill="1"/>
    <xf numFmtId="9" fontId="0" fillId="0" borderId="0" xfId="2" applyFont="1" applyFill="1"/>
    <xf numFmtId="0" fontId="0" fillId="3" borderId="0" xfId="0" applyFill="1"/>
    <xf numFmtId="0" fontId="0" fillId="2" borderId="0" xfId="0" applyFill="1" applyBorder="1"/>
    <xf numFmtId="0" fontId="0" fillId="4" borderId="0" xfId="0" applyFill="1"/>
    <xf numFmtId="0" fontId="0" fillId="0" borderId="1" xfId="0" applyFont="1" applyBorder="1" applyAlignment="1">
      <alignment horizontal="right" textRotation="90"/>
    </xf>
    <xf numFmtId="9" fontId="0" fillId="0" borderId="0" xfId="2" applyNumberFormat="1" applyFont="1" applyFill="1"/>
    <xf numFmtId="164" fontId="0" fillId="0" borderId="0" xfId="1" applyNumberFormat="1" applyFont="1" applyBorder="1"/>
    <xf numFmtId="9" fontId="0" fillId="0" borderId="0" xfId="2" applyFont="1" applyFill="1" applyBorder="1"/>
    <xf numFmtId="9" fontId="0" fillId="0" borderId="0" xfId="2" applyNumberFormat="1" applyFont="1" applyFill="1" applyBorder="1"/>
    <xf numFmtId="164" fontId="0" fillId="0" borderId="0" xfId="1" applyNumberFormat="1" applyFont="1" applyFill="1" applyBorder="1"/>
    <xf numFmtId="9" fontId="0" fillId="3" borderId="0" xfId="2" applyFont="1" applyFill="1" applyBorder="1"/>
    <xf numFmtId="9" fontId="0" fillId="2" borderId="0" xfId="2" applyFont="1" applyFill="1" applyBorder="1"/>
    <xf numFmtId="9" fontId="0" fillId="2" borderId="0" xfId="2" applyNumberFormat="1" applyFont="1" applyFill="1" applyBorder="1"/>
    <xf numFmtId="9" fontId="0" fillId="6" borderId="0" xfId="2" applyFont="1" applyFill="1" applyBorder="1"/>
    <xf numFmtId="9" fontId="0" fillId="6" borderId="0" xfId="2" applyNumberFormat="1" applyFont="1" applyFill="1" applyBorder="1"/>
    <xf numFmtId="9" fontId="0" fillId="7" borderId="0" xfId="2" applyFont="1" applyFill="1" applyBorder="1"/>
    <xf numFmtId="9" fontId="0" fillId="7" borderId="0" xfId="2" applyNumberFormat="1" applyFont="1" applyFill="1" applyBorder="1"/>
    <xf numFmtId="9" fontId="0" fillId="8" borderId="0" xfId="2" applyFont="1" applyFill="1"/>
    <xf numFmtId="9" fontId="0" fillId="8" borderId="0" xfId="2" applyFont="1" applyFill="1" applyBorder="1"/>
    <xf numFmtId="0" fontId="2" fillId="0" borderId="3" xfId="0" applyFont="1" applyFill="1" applyBorder="1" applyAlignment="1">
      <alignment horizontal="right" textRotation="90"/>
    </xf>
    <xf numFmtId="0" fontId="6" fillId="9" borderId="0" xfId="0" applyFont="1" applyFill="1"/>
    <xf numFmtId="0" fontId="0" fillId="7" borderId="0" xfId="0" applyFill="1"/>
    <xf numFmtId="0" fontId="6" fillId="9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6" fillId="8" borderId="0" xfId="0" applyFont="1" applyFill="1"/>
    <xf numFmtId="0" fontId="0" fillId="10" borderId="0" xfId="0" applyFill="1"/>
    <xf numFmtId="0" fontId="0" fillId="0" borderId="0" xfId="0" applyBorder="1"/>
    <xf numFmtId="0" fontId="2" fillId="0" borderId="1" xfId="0" applyFont="1" applyBorder="1" applyAlignment="1">
      <alignment horizontal="right" textRotation="90" wrapText="1"/>
    </xf>
    <xf numFmtId="0" fontId="2" fillId="0" borderId="1" xfId="0" applyFont="1" applyBorder="1" applyAlignment="1">
      <alignment horizontal="center"/>
    </xf>
    <xf numFmtId="9" fontId="0" fillId="8" borderId="0" xfId="0" applyNumberFormat="1" applyFill="1" applyBorder="1"/>
    <xf numFmtId="9" fontId="0" fillId="3" borderId="0" xfId="0" applyNumberFormat="1" applyFill="1" applyBorder="1"/>
    <xf numFmtId="9" fontId="0" fillId="2" borderId="0" xfId="0" applyNumberFormat="1" applyFill="1" applyBorder="1"/>
    <xf numFmtId="9" fontId="0" fillId="4" borderId="0" xfId="0" applyNumberFormat="1" applyFill="1" applyBorder="1"/>
    <xf numFmtId="9" fontId="0" fillId="10" borderId="0" xfId="0" applyNumberFormat="1" applyFill="1" applyBorder="1"/>
    <xf numFmtId="0" fontId="10" fillId="0" borderId="4" xfId="0" applyFont="1" applyBorder="1"/>
    <xf numFmtId="9" fontId="11" fillId="8" borderId="0" xfId="0" applyNumberFormat="1" applyFont="1" applyFill="1" applyBorder="1" applyAlignment="1">
      <alignment horizontal="center"/>
    </xf>
    <xf numFmtId="9" fontId="11" fillId="3" borderId="0" xfId="0" applyNumberFormat="1" applyFont="1" applyFill="1" applyBorder="1" applyAlignment="1">
      <alignment horizontal="center"/>
    </xf>
    <xf numFmtId="9" fontId="11" fillId="2" borderId="0" xfId="0" applyNumberFormat="1" applyFont="1" applyFill="1" applyBorder="1" applyAlignment="1">
      <alignment horizontal="center"/>
    </xf>
    <xf numFmtId="9" fontId="11" fillId="4" borderId="0" xfId="0" applyNumberFormat="1" applyFont="1" applyFill="1" applyBorder="1" applyAlignment="1">
      <alignment horizontal="center"/>
    </xf>
    <xf numFmtId="9" fontId="11" fillId="10" borderId="0" xfId="0" applyNumberFormat="1" applyFont="1" applyFill="1" applyBorder="1" applyAlignment="1">
      <alignment horizontal="center"/>
    </xf>
    <xf numFmtId="9" fontId="12" fillId="8" borderId="0" xfId="0" applyNumberFormat="1" applyFont="1" applyFill="1" applyBorder="1" applyAlignment="1">
      <alignment horizontal="center"/>
    </xf>
    <xf numFmtId="9" fontId="12" fillId="3" borderId="0" xfId="0" applyNumberFormat="1" applyFont="1" applyFill="1" applyBorder="1" applyAlignment="1">
      <alignment horizontal="center"/>
    </xf>
    <xf numFmtId="9" fontId="12" fillId="2" borderId="0" xfId="0" applyNumberFormat="1" applyFont="1" applyFill="1" applyBorder="1" applyAlignment="1">
      <alignment horizontal="center"/>
    </xf>
    <xf numFmtId="9" fontId="12" fillId="4" borderId="0" xfId="0" applyNumberFormat="1" applyFont="1" applyFill="1" applyBorder="1" applyAlignment="1">
      <alignment horizontal="center"/>
    </xf>
    <xf numFmtId="9" fontId="12" fillId="10" borderId="0" xfId="0" applyNumberFormat="1" applyFont="1" applyFill="1" applyBorder="1" applyAlignment="1">
      <alignment horizontal="center"/>
    </xf>
    <xf numFmtId="164" fontId="2" fillId="0" borderId="0" xfId="1" applyNumberFormat="1" applyFont="1" applyBorder="1"/>
    <xf numFmtId="164" fontId="2" fillId="0" borderId="0" xfId="1" applyNumberFormat="1" applyFont="1" applyFill="1"/>
    <xf numFmtId="164" fontId="2" fillId="0" borderId="0" xfId="1" applyNumberFormat="1" applyFont="1" applyFill="1" applyBorder="1"/>
    <xf numFmtId="0" fontId="0" fillId="0" borderId="4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2" xfId="1" applyNumberFormat="1" applyFont="1" applyBorder="1"/>
    <xf numFmtId="164" fontId="0" fillId="0" borderId="5" xfId="1" applyNumberFormat="1" applyFont="1" applyBorder="1"/>
    <xf numFmtId="0" fontId="14" fillId="0" borderId="1" xfId="0" applyFont="1" applyBorder="1" applyAlignment="1">
      <alignment horizontal="right" textRotation="90"/>
    </xf>
    <xf numFmtId="0" fontId="14" fillId="0" borderId="0" xfId="0" applyFont="1"/>
    <xf numFmtId="9" fontId="14" fillId="0" borderId="0" xfId="0" applyNumberFormat="1" applyFont="1"/>
    <xf numFmtId="9" fontId="14" fillId="0" borderId="0" xfId="0" applyNumberFormat="1" applyFont="1" applyFill="1"/>
    <xf numFmtId="0" fontId="14" fillId="0" borderId="0" xfId="0" applyFont="1" applyFill="1"/>
    <xf numFmtId="0" fontId="0" fillId="11" borderId="0" xfId="0" applyFill="1"/>
    <xf numFmtId="0" fontId="4" fillId="11" borderId="0" xfId="0" applyFont="1" applyFill="1" applyAlignment="1">
      <alignment horizontal="center" vertical="center"/>
    </xf>
    <xf numFmtId="164" fontId="0" fillId="0" borderId="0" xfId="1" applyNumberFormat="1" applyFont="1" applyAlignment="1">
      <alignment horizontal="right"/>
    </xf>
    <xf numFmtId="0" fontId="13" fillId="11" borderId="0" xfId="0" applyFont="1" applyFill="1"/>
    <xf numFmtId="0" fontId="4" fillId="11" borderId="6" xfId="0" applyFont="1" applyFill="1" applyBorder="1"/>
    <xf numFmtId="0" fontId="0" fillId="11" borderId="6" xfId="0" applyFill="1" applyBorder="1"/>
    <xf numFmtId="0" fontId="5" fillId="11" borderId="0" xfId="0" applyFont="1" applyFill="1"/>
    <xf numFmtId="0" fontId="7" fillId="11" borderId="0" xfId="0" applyFont="1" applyFill="1"/>
    <xf numFmtId="164" fontId="0" fillId="11" borderId="0" xfId="1" applyNumberFormat="1" applyFont="1" applyFill="1"/>
    <xf numFmtId="9" fontId="0" fillId="11" borderId="0" xfId="0" applyNumberFormat="1" applyFill="1"/>
    <xf numFmtId="0" fontId="2" fillId="11" borderId="0" xfId="0" applyFont="1" applyFill="1"/>
    <xf numFmtId="0" fontId="0" fillId="11" borderId="0" xfId="0" applyFill="1" applyBorder="1"/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/>
    </xf>
    <xf numFmtId="0" fontId="9" fillId="11" borderId="0" xfId="0" applyFont="1" applyFill="1"/>
    <xf numFmtId="0" fontId="9" fillId="11" borderId="0" xfId="0" applyFont="1" applyFill="1" applyAlignment="1">
      <alignment horizontal="center"/>
    </xf>
    <xf numFmtId="9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8" fillId="11" borderId="0" xfId="0" applyFont="1" applyFill="1"/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wrapText="1"/>
    </xf>
    <xf numFmtId="0" fontId="0" fillId="11" borderId="0" xfId="0" applyFont="1" applyFill="1" applyBorder="1" applyAlignment="1">
      <alignment horizontal="center" vertical="center" wrapText="1"/>
    </xf>
    <xf numFmtId="9" fontId="10" fillId="5" borderId="8" xfId="0" applyNumberFormat="1" applyFont="1" applyFill="1" applyBorder="1" applyProtection="1"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D513-F52C-47F3-990C-DD5418DE4206}">
  <dimension ref="A1:AO125"/>
  <sheetViews>
    <sheetView tabSelected="1" topLeftCell="A63" workbookViewId="0">
      <selection activeCell="B95" sqref="B95"/>
    </sheetView>
  </sheetViews>
  <sheetFormatPr baseColWidth="10" defaultRowHeight="15" x14ac:dyDescent="0.25"/>
  <cols>
    <col min="1" max="1" width="3.7109375" customWidth="1"/>
    <col min="2" max="3" width="12.28515625" customWidth="1"/>
    <col min="4" max="15" width="10.7109375" customWidth="1"/>
    <col min="16" max="41" width="11.42578125" style="79"/>
  </cols>
  <sheetData>
    <row r="1" spans="1:15" s="79" customFormat="1" ht="18.75" x14ac:dyDescent="0.3">
      <c r="B1" s="83">
        <v>1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s="79" customFormat="1" ht="15.75" thickBot="1" x14ac:dyDescent="0.3">
      <c r="D2" s="82" t="s">
        <v>33</v>
      </c>
      <c r="E2" s="82"/>
      <c r="F2" s="82"/>
      <c r="G2" s="82"/>
      <c r="H2" s="82"/>
      <c r="I2" s="82"/>
      <c r="J2" s="82" t="s">
        <v>34</v>
      </c>
    </row>
    <row r="3" spans="1:15" ht="15.75" thickBot="1" x14ac:dyDescent="0.3">
      <c r="A3" s="79"/>
      <c r="B3" s="13" t="s">
        <v>23</v>
      </c>
      <c r="C3" s="68"/>
      <c r="D3" s="69" t="s">
        <v>9</v>
      </c>
      <c r="E3" s="70" t="s">
        <v>10</v>
      </c>
      <c r="F3" s="70" t="s">
        <v>11</v>
      </c>
      <c r="G3" s="70" t="s">
        <v>12</v>
      </c>
      <c r="H3" s="70" t="s">
        <v>13</v>
      </c>
      <c r="I3" s="71" t="s">
        <v>14</v>
      </c>
      <c r="J3" s="69" t="s">
        <v>9</v>
      </c>
      <c r="K3" s="70" t="s">
        <v>10</v>
      </c>
      <c r="L3" s="70" t="s">
        <v>11</v>
      </c>
      <c r="M3" s="70" t="s">
        <v>12</v>
      </c>
      <c r="N3" s="70" t="s">
        <v>13</v>
      </c>
      <c r="O3" s="71" t="s">
        <v>14</v>
      </c>
    </row>
    <row r="4" spans="1:15" x14ac:dyDescent="0.25">
      <c r="A4" s="79"/>
      <c r="B4" s="4" t="s">
        <v>15</v>
      </c>
      <c r="C4" s="10">
        <v>40</v>
      </c>
      <c r="D4" s="2">
        <v>265</v>
      </c>
      <c r="E4" s="2">
        <v>259</v>
      </c>
      <c r="F4" s="2">
        <v>252</v>
      </c>
      <c r="G4" s="2">
        <v>246</v>
      </c>
      <c r="H4" s="2">
        <v>240</v>
      </c>
      <c r="I4" s="72">
        <v>233</v>
      </c>
      <c r="J4" s="2">
        <f>(D4*C4)/12</f>
        <v>883.33333333333337</v>
      </c>
      <c r="K4" s="2">
        <f>(E4*C4)/12</f>
        <v>863.33333333333337</v>
      </c>
      <c r="L4" s="2">
        <f>(F4*C4)/12</f>
        <v>840</v>
      </c>
      <c r="M4" s="2">
        <f>(G4*C4)/12</f>
        <v>820</v>
      </c>
      <c r="N4" s="2">
        <f>(H4*C4/12)</f>
        <v>800</v>
      </c>
      <c r="O4" s="2">
        <f>(I4*C4)/12</f>
        <v>776.66666666666663</v>
      </c>
    </row>
    <row r="5" spans="1:15" x14ac:dyDescent="0.25">
      <c r="A5" s="79"/>
      <c r="B5" s="4" t="s">
        <v>16</v>
      </c>
      <c r="C5" s="10">
        <v>55</v>
      </c>
      <c r="D5" s="2">
        <v>258</v>
      </c>
      <c r="E5" s="2">
        <v>251</v>
      </c>
      <c r="F5" s="2">
        <v>245</v>
      </c>
      <c r="G5" s="2">
        <v>239</v>
      </c>
      <c r="H5" s="2">
        <v>232</v>
      </c>
      <c r="I5" s="73">
        <v>226</v>
      </c>
      <c r="J5" s="2">
        <f>(D5*C5)/12</f>
        <v>1182.5</v>
      </c>
      <c r="K5" s="2">
        <f>(E5*C5)/12</f>
        <v>1150.4166666666667</v>
      </c>
      <c r="L5" s="2">
        <f>(F5*C5)/12</f>
        <v>1122.9166666666667</v>
      </c>
      <c r="M5" s="2">
        <f>(G5*C5)/12</f>
        <v>1095.4166666666667</v>
      </c>
      <c r="N5" s="2">
        <f>(H5*C5/12)</f>
        <v>1063.3333333333333</v>
      </c>
      <c r="O5" s="2">
        <f>(I5*C5)/12</f>
        <v>1035.8333333333333</v>
      </c>
    </row>
    <row r="6" spans="1:15" x14ac:dyDescent="0.25">
      <c r="A6" s="79"/>
      <c r="B6" s="4" t="s">
        <v>17</v>
      </c>
      <c r="C6" s="10">
        <v>77</v>
      </c>
      <c r="D6" s="2">
        <v>255</v>
      </c>
      <c r="E6" s="2">
        <v>248</v>
      </c>
      <c r="F6" s="2">
        <v>242</v>
      </c>
      <c r="G6" s="2">
        <v>236</v>
      </c>
      <c r="H6" s="2">
        <v>229</v>
      </c>
      <c r="I6" s="73">
        <v>223</v>
      </c>
      <c r="J6" s="2">
        <f>(D6*C6)/12</f>
        <v>1636.25</v>
      </c>
      <c r="K6" s="2">
        <f>(E6*C6)/12</f>
        <v>1591.3333333333333</v>
      </c>
      <c r="L6" s="2">
        <f>(F6*C6)/12</f>
        <v>1552.8333333333333</v>
      </c>
      <c r="M6" s="2">
        <f>(G6*C6)/12</f>
        <v>1514.3333333333333</v>
      </c>
      <c r="N6" s="2">
        <f>(H6*C6/12)</f>
        <v>1469.4166666666667</v>
      </c>
      <c r="O6" s="2">
        <f>(I6*C6)/12</f>
        <v>1430.9166666666667</v>
      </c>
    </row>
    <row r="7" spans="1:15" x14ac:dyDescent="0.25">
      <c r="A7" s="79"/>
      <c r="B7" s="4" t="s">
        <v>18</v>
      </c>
      <c r="C7" s="10">
        <v>99</v>
      </c>
      <c r="D7" s="2">
        <v>251</v>
      </c>
      <c r="E7" s="2">
        <v>245</v>
      </c>
      <c r="F7" s="2">
        <v>239</v>
      </c>
      <c r="G7" s="2">
        <v>232</v>
      </c>
      <c r="H7" s="2">
        <v>226</v>
      </c>
      <c r="I7" s="73">
        <v>220</v>
      </c>
      <c r="J7" s="2">
        <f>(D7*C7)/12</f>
        <v>2070.75</v>
      </c>
      <c r="K7" s="2">
        <f>(E7*C7)/12</f>
        <v>2021.25</v>
      </c>
      <c r="L7" s="2">
        <f>(F7*C7)/12</f>
        <v>1971.75</v>
      </c>
      <c r="M7" s="2">
        <f>(G7*C7)/12</f>
        <v>1914</v>
      </c>
      <c r="N7" s="2">
        <f>(H7*C7/12)</f>
        <v>1864.5</v>
      </c>
      <c r="O7" s="2">
        <f>(I7*C7)/12</f>
        <v>1815</v>
      </c>
    </row>
    <row r="8" spans="1:15" x14ac:dyDescent="0.25">
      <c r="A8" s="79"/>
      <c r="B8" s="4" t="s">
        <v>19</v>
      </c>
      <c r="C8" s="10">
        <v>121</v>
      </c>
      <c r="D8" s="2">
        <v>248</v>
      </c>
      <c r="E8" s="2">
        <v>242</v>
      </c>
      <c r="F8" s="2">
        <v>236</v>
      </c>
      <c r="G8" s="2">
        <v>229</v>
      </c>
      <c r="H8" s="2">
        <v>223</v>
      </c>
      <c r="I8" s="73">
        <v>216</v>
      </c>
      <c r="J8" s="2">
        <f>(D8*C8)/12</f>
        <v>2500.6666666666665</v>
      </c>
      <c r="K8" s="2">
        <f>(E8*C8)/12</f>
        <v>2440.1666666666665</v>
      </c>
      <c r="L8" s="2">
        <f>(F8*C8)/12</f>
        <v>2379.6666666666665</v>
      </c>
      <c r="M8" s="2">
        <f>(G8*C8)/12</f>
        <v>2309.0833333333335</v>
      </c>
      <c r="N8" s="2">
        <f>(H8*C8/12)</f>
        <v>2248.5833333333335</v>
      </c>
      <c r="O8" s="2">
        <f>(I8*C8)/12</f>
        <v>2178</v>
      </c>
    </row>
    <row r="9" spans="1:15" ht="2.25" customHeight="1" x14ac:dyDescent="0.25">
      <c r="A9" s="79"/>
    </row>
    <row r="10" spans="1:15" ht="21" hidden="1" x14ac:dyDescent="0.35">
      <c r="A10" s="79"/>
      <c r="B10" s="12" t="s">
        <v>20</v>
      </c>
      <c r="C10" s="12"/>
    </row>
    <row r="11" spans="1:15" ht="90" hidden="1" x14ac:dyDescent="0.25">
      <c r="A11" s="79"/>
      <c r="B11" s="5" t="s">
        <v>0</v>
      </c>
      <c r="C11" s="47" t="s">
        <v>27</v>
      </c>
      <c r="D11" s="6" t="s">
        <v>1</v>
      </c>
      <c r="E11" s="6" t="s">
        <v>2</v>
      </c>
      <c r="F11" s="7" t="s">
        <v>8</v>
      </c>
      <c r="G11" s="8" t="s">
        <v>7</v>
      </c>
      <c r="H11" s="9" t="s">
        <v>3</v>
      </c>
      <c r="I11" s="8" t="s">
        <v>7</v>
      </c>
      <c r="J11" s="9" t="s">
        <v>4</v>
      </c>
      <c r="K11" s="8" t="s">
        <v>7</v>
      </c>
      <c r="L11" s="9" t="s">
        <v>5</v>
      </c>
      <c r="M11" s="8" t="s">
        <v>7</v>
      </c>
      <c r="N11" s="9" t="s">
        <v>6</v>
      </c>
      <c r="O11" s="8" t="s">
        <v>7</v>
      </c>
    </row>
    <row r="12" spans="1:15" hidden="1" x14ac:dyDescent="0.25">
      <c r="A12" s="79"/>
      <c r="B12" s="2">
        <v>700</v>
      </c>
      <c r="C12" s="2">
        <f>B12*12</f>
        <v>8400</v>
      </c>
      <c r="D12" s="1">
        <v>0.2</v>
      </c>
      <c r="E12">
        <f t="shared" ref="E12:E14" si="0">B12-(B12*D12)</f>
        <v>560</v>
      </c>
      <c r="F12" s="2">
        <v>39501</v>
      </c>
      <c r="G12" s="3">
        <f t="shared" ref="G12:G31" si="1">(E12*12)/F12</f>
        <v>0.17012227538543329</v>
      </c>
      <c r="H12" s="2">
        <f t="shared" ref="H12:H14" si="2">F12+3000</f>
        <v>42501</v>
      </c>
      <c r="I12" s="3">
        <f t="shared" ref="I12:I31" si="3">(E12*12)/H12</f>
        <v>0.15811392673113575</v>
      </c>
      <c r="J12" s="2">
        <f t="shared" ref="J12:J14" si="4">H12+3000</f>
        <v>45501</v>
      </c>
      <c r="K12" s="3">
        <f t="shared" ref="K12:K31" si="5">(E12*12)/J12</f>
        <v>0.14768906177886201</v>
      </c>
      <c r="L12" s="2">
        <f t="shared" ref="L12:L14" si="6">J12+3000</f>
        <v>48501</v>
      </c>
      <c r="M12" s="3">
        <f t="shared" ref="M12:M31" si="7">(E12*12)/L12</f>
        <v>0.138553844250634</v>
      </c>
      <c r="N12" s="2">
        <f t="shared" ref="N12:N14" si="8">L12+3000</f>
        <v>51501</v>
      </c>
      <c r="O12" s="3">
        <f t="shared" ref="O12:O31" si="9">(E12*12)/N12</f>
        <v>0.13048290324459719</v>
      </c>
    </row>
    <row r="13" spans="1:15" hidden="1" x14ac:dyDescent="0.25">
      <c r="A13" s="79"/>
      <c r="B13" s="2">
        <v>800</v>
      </c>
      <c r="C13" s="2">
        <f t="shared" ref="C13:C31" si="10">B13*12</f>
        <v>9600</v>
      </c>
      <c r="D13" s="1">
        <v>0.2</v>
      </c>
      <c r="E13">
        <f t="shared" si="0"/>
        <v>640</v>
      </c>
      <c r="F13" s="2">
        <v>42301</v>
      </c>
      <c r="G13" s="3">
        <f t="shared" si="1"/>
        <v>0.18155599158412331</v>
      </c>
      <c r="H13" s="2">
        <f t="shared" si="2"/>
        <v>45301</v>
      </c>
      <c r="I13" s="3">
        <f t="shared" si="3"/>
        <v>0.16953268139776165</v>
      </c>
      <c r="J13" s="2">
        <f t="shared" si="4"/>
        <v>48301</v>
      </c>
      <c r="K13" s="3">
        <f t="shared" si="5"/>
        <v>0.15900291919421958</v>
      </c>
      <c r="L13" s="2">
        <f t="shared" si="6"/>
        <v>51301</v>
      </c>
      <c r="M13" s="3">
        <f t="shared" si="7"/>
        <v>0.14970468411921795</v>
      </c>
      <c r="N13" s="2">
        <f t="shared" si="8"/>
        <v>54301</v>
      </c>
      <c r="O13" s="3">
        <f t="shared" si="9"/>
        <v>0.14143385941327047</v>
      </c>
    </row>
    <row r="14" spans="1:15" hidden="1" x14ac:dyDescent="0.25">
      <c r="A14" s="79"/>
      <c r="B14" s="2">
        <v>900</v>
      </c>
      <c r="C14" s="2">
        <f t="shared" si="10"/>
        <v>10800</v>
      </c>
      <c r="D14" s="1">
        <v>0.2</v>
      </c>
      <c r="E14">
        <f t="shared" si="0"/>
        <v>720</v>
      </c>
      <c r="F14" s="2">
        <v>45101</v>
      </c>
      <c r="G14" s="3">
        <f t="shared" si="1"/>
        <v>0.19157003170661405</v>
      </c>
      <c r="H14" s="2">
        <f t="shared" si="2"/>
        <v>48101</v>
      </c>
      <c r="I14" s="3">
        <f t="shared" si="3"/>
        <v>0.17962204527972392</v>
      </c>
      <c r="J14" s="2">
        <f t="shared" si="4"/>
        <v>51101</v>
      </c>
      <c r="K14" s="3">
        <f t="shared" si="5"/>
        <v>0.16907692608755209</v>
      </c>
      <c r="L14" s="2">
        <f t="shared" si="6"/>
        <v>54101</v>
      </c>
      <c r="M14" s="3">
        <f t="shared" si="7"/>
        <v>0.15970129942145248</v>
      </c>
      <c r="N14" s="2">
        <f t="shared" si="8"/>
        <v>57101</v>
      </c>
      <c r="O14" s="3">
        <f t="shared" si="9"/>
        <v>0.15131083518677432</v>
      </c>
    </row>
    <row r="15" spans="1:15" hidden="1" x14ac:dyDescent="0.25">
      <c r="A15" s="79"/>
      <c r="B15" s="2">
        <v>1000</v>
      </c>
      <c r="C15" s="2">
        <f t="shared" si="10"/>
        <v>12000</v>
      </c>
      <c r="D15" s="1">
        <v>0.2</v>
      </c>
      <c r="E15">
        <f>B15-(B15*D15)</f>
        <v>800</v>
      </c>
      <c r="F15" s="2">
        <v>47901</v>
      </c>
      <c r="G15" s="3">
        <f t="shared" si="1"/>
        <v>0.20041335253961295</v>
      </c>
      <c r="H15" s="2">
        <f t="shared" ref="H15:H31" si="11">F15+3000</f>
        <v>50901</v>
      </c>
      <c r="I15" s="3">
        <f t="shared" si="3"/>
        <v>0.18860140272293274</v>
      </c>
      <c r="J15" s="2">
        <f t="shared" ref="J15:J31" si="12">H15+3000</f>
        <v>53901</v>
      </c>
      <c r="K15" s="3">
        <f t="shared" si="5"/>
        <v>0.17810430233205321</v>
      </c>
      <c r="L15" s="2">
        <f t="shared" ref="L15:L31" si="13">J15+3000</f>
        <v>56901</v>
      </c>
      <c r="M15" s="3">
        <f t="shared" si="7"/>
        <v>0.16871408235356145</v>
      </c>
      <c r="N15" s="2">
        <f t="shared" ref="N15" si="14">L15+3000</f>
        <v>59901</v>
      </c>
      <c r="O15" s="3">
        <f t="shared" si="9"/>
        <v>0.16026443631992787</v>
      </c>
    </row>
    <row r="16" spans="1:15" hidden="1" x14ac:dyDescent="0.25">
      <c r="A16" s="79"/>
      <c r="B16" s="2">
        <v>1100</v>
      </c>
      <c r="C16" s="2">
        <f t="shared" si="10"/>
        <v>13200</v>
      </c>
      <c r="D16" s="1">
        <v>0.2</v>
      </c>
      <c r="E16">
        <f t="shared" ref="E16:E24" si="15">B16-(B16*D16)</f>
        <v>880</v>
      </c>
      <c r="F16" s="2">
        <v>50771</v>
      </c>
      <c r="G16" s="3">
        <f t="shared" si="1"/>
        <v>0.20799275176774143</v>
      </c>
      <c r="H16" s="2">
        <f t="shared" si="11"/>
        <v>53771</v>
      </c>
      <c r="I16" s="3">
        <f t="shared" si="3"/>
        <v>0.19638838779267634</v>
      </c>
      <c r="J16" s="2">
        <f t="shared" si="12"/>
        <v>56771</v>
      </c>
      <c r="K16" s="3">
        <f t="shared" si="5"/>
        <v>0.18601046308854874</v>
      </c>
      <c r="L16" s="2">
        <f t="shared" si="13"/>
        <v>59771</v>
      </c>
      <c r="M16" s="3">
        <f t="shared" si="7"/>
        <v>0.17667430693814726</v>
      </c>
      <c r="N16" s="2">
        <f t="shared" ref="N16" si="16">L16+3000</f>
        <v>62771</v>
      </c>
      <c r="O16" s="3">
        <f t="shared" si="9"/>
        <v>0.1682305523251183</v>
      </c>
    </row>
    <row r="17" spans="1:15" hidden="1" x14ac:dyDescent="0.25">
      <c r="A17" s="79"/>
      <c r="B17" s="2">
        <v>1200</v>
      </c>
      <c r="C17" s="2">
        <f t="shared" si="10"/>
        <v>14400</v>
      </c>
      <c r="D17" s="1">
        <v>0.2</v>
      </c>
      <c r="E17">
        <f t="shared" si="15"/>
        <v>960</v>
      </c>
      <c r="F17" s="2">
        <v>54131</v>
      </c>
      <c r="G17" s="3">
        <f t="shared" si="1"/>
        <v>0.21281705492231809</v>
      </c>
      <c r="H17" s="2">
        <f t="shared" si="11"/>
        <v>57131</v>
      </c>
      <c r="I17" s="3">
        <f t="shared" si="3"/>
        <v>0.20164184068194149</v>
      </c>
      <c r="J17" s="2">
        <f t="shared" si="12"/>
        <v>60131</v>
      </c>
      <c r="K17" s="3">
        <f t="shared" si="5"/>
        <v>0.19158171325938367</v>
      </c>
      <c r="L17" s="2">
        <f t="shared" si="13"/>
        <v>63131</v>
      </c>
      <c r="M17" s="3">
        <f t="shared" si="7"/>
        <v>0.18247770508941724</v>
      </c>
      <c r="N17" s="2">
        <f t="shared" ref="N17" si="17">L17+3000</f>
        <v>66131</v>
      </c>
      <c r="O17" s="3">
        <f t="shared" si="9"/>
        <v>0.17419969454567449</v>
      </c>
    </row>
    <row r="18" spans="1:15" hidden="1" x14ac:dyDescent="0.25">
      <c r="A18" s="79"/>
      <c r="B18" s="2">
        <v>1300</v>
      </c>
      <c r="C18" s="2">
        <f t="shared" si="10"/>
        <v>15600</v>
      </c>
      <c r="D18" s="1">
        <v>0.2</v>
      </c>
      <c r="E18">
        <f t="shared" si="15"/>
        <v>1040</v>
      </c>
      <c r="F18" s="2">
        <v>57491</v>
      </c>
      <c r="G18" s="3">
        <f t="shared" si="1"/>
        <v>0.21707745560174635</v>
      </c>
      <c r="H18" s="2">
        <f t="shared" si="11"/>
        <v>60491</v>
      </c>
      <c r="I18" s="3">
        <f t="shared" si="3"/>
        <v>0.20631168272966227</v>
      </c>
      <c r="J18" s="2">
        <f t="shared" si="12"/>
        <v>63491</v>
      </c>
      <c r="K18" s="3">
        <f t="shared" si="5"/>
        <v>0.19656329243514828</v>
      </c>
      <c r="L18" s="2">
        <f t="shared" si="13"/>
        <v>66491</v>
      </c>
      <c r="M18" s="3">
        <f t="shared" si="7"/>
        <v>0.18769457520566693</v>
      </c>
      <c r="N18" s="2">
        <f t="shared" ref="N18" si="18">L18+3000</f>
        <v>69491</v>
      </c>
      <c r="O18" s="3">
        <f t="shared" si="9"/>
        <v>0.17959160179015987</v>
      </c>
    </row>
    <row r="19" spans="1:15" hidden="1" x14ac:dyDescent="0.25">
      <c r="A19" s="79"/>
      <c r="B19" s="2">
        <v>1400</v>
      </c>
      <c r="C19" s="2">
        <f t="shared" si="10"/>
        <v>16800</v>
      </c>
      <c r="D19" s="1">
        <v>0.2</v>
      </c>
      <c r="E19">
        <f t="shared" si="15"/>
        <v>1120</v>
      </c>
      <c r="F19" s="2">
        <v>60851</v>
      </c>
      <c r="G19" s="3">
        <f t="shared" si="1"/>
        <v>0.22086736454618658</v>
      </c>
      <c r="H19" s="2">
        <f t="shared" si="11"/>
        <v>63851</v>
      </c>
      <c r="I19" s="3">
        <f t="shared" si="3"/>
        <v>0.21049004714100014</v>
      </c>
      <c r="J19" s="2">
        <f t="shared" si="12"/>
        <v>66851</v>
      </c>
      <c r="K19" s="3">
        <f t="shared" si="5"/>
        <v>0.20104411302747902</v>
      </c>
      <c r="L19" s="2">
        <f t="shared" si="13"/>
        <v>69851</v>
      </c>
      <c r="M19" s="3">
        <f t="shared" si="7"/>
        <v>0.19240955748665015</v>
      </c>
      <c r="N19" s="2">
        <f t="shared" ref="N19" si="19">L19+3000</f>
        <v>72851</v>
      </c>
      <c r="O19" s="3">
        <f t="shared" si="9"/>
        <v>0.18448614294930749</v>
      </c>
    </row>
    <row r="20" spans="1:15" hidden="1" x14ac:dyDescent="0.25">
      <c r="A20" s="79"/>
      <c r="B20" s="2">
        <v>1500</v>
      </c>
      <c r="C20" s="2">
        <f t="shared" si="10"/>
        <v>18000</v>
      </c>
      <c r="D20" s="1">
        <v>0.2</v>
      </c>
      <c r="E20">
        <f t="shared" si="15"/>
        <v>1200</v>
      </c>
      <c r="F20" s="2">
        <v>64031</v>
      </c>
      <c r="G20" s="3">
        <f t="shared" si="1"/>
        <v>0.2248910683887492</v>
      </c>
      <c r="H20" s="2">
        <f t="shared" si="11"/>
        <v>67031</v>
      </c>
      <c r="I20" s="3">
        <f t="shared" si="3"/>
        <v>0.21482597604093628</v>
      </c>
      <c r="J20" s="2">
        <f t="shared" si="12"/>
        <v>70031</v>
      </c>
      <c r="K20" s="3">
        <f t="shared" si="5"/>
        <v>0.20562322400079966</v>
      </c>
      <c r="L20" s="2">
        <f t="shared" si="13"/>
        <v>73031</v>
      </c>
      <c r="M20" s="3">
        <f t="shared" si="7"/>
        <v>0.19717654146869137</v>
      </c>
      <c r="N20" s="2">
        <f t="shared" ref="N20" si="20">L20+3000</f>
        <v>76031</v>
      </c>
      <c r="O20" s="3">
        <f t="shared" si="9"/>
        <v>0.18939643040338811</v>
      </c>
    </row>
    <row r="21" spans="1:15" hidden="1" x14ac:dyDescent="0.25">
      <c r="A21" s="79"/>
      <c r="B21" s="2">
        <v>1600</v>
      </c>
      <c r="C21" s="2">
        <f t="shared" si="10"/>
        <v>19200</v>
      </c>
      <c r="D21" s="1">
        <v>0.2</v>
      </c>
      <c r="E21">
        <f t="shared" si="15"/>
        <v>1280</v>
      </c>
      <c r="F21" s="2">
        <v>65951</v>
      </c>
      <c r="G21" s="3">
        <f t="shared" si="1"/>
        <v>0.23290018346954558</v>
      </c>
      <c r="H21" s="2">
        <f t="shared" si="11"/>
        <v>68951</v>
      </c>
      <c r="I21" s="3">
        <f t="shared" si="3"/>
        <v>0.22276689243085671</v>
      </c>
      <c r="J21" s="2">
        <f t="shared" si="12"/>
        <v>71951</v>
      </c>
      <c r="K21" s="3">
        <f t="shared" si="5"/>
        <v>0.21347861739239204</v>
      </c>
      <c r="L21" s="2">
        <f t="shared" si="13"/>
        <v>74951</v>
      </c>
      <c r="M21" s="3">
        <f t="shared" si="7"/>
        <v>0.20493389014155916</v>
      </c>
      <c r="N21" s="2">
        <f t="shared" ref="N21" si="21">L21+3000</f>
        <v>77951</v>
      </c>
      <c r="O21" s="3">
        <f t="shared" si="9"/>
        <v>0.19704686277276751</v>
      </c>
    </row>
    <row r="22" spans="1:15" hidden="1" x14ac:dyDescent="0.25">
      <c r="A22" s="79"/>
      <c r="B22" s="2">
        <v>1700</v>
      </c>
      <c r="C22" s="2">
        <f t="shared" si="10"/>
        <v>20400</v>
      </c>
      <c r="D22" s="1">
        <v>0.2</v>
      </c>
      <c r="E22">
        <f t="shared" si="15"/>
        <v>1360</v>
      </c>
      <c r="F22" s="2">
        <v>67871</v>
      </c>
      <c r="G22" s="3">
        <f t="shared" si="1"/>
        <v>0.24045615947901167</v>
      </c>
      <c r="H22" s="2">
        <f t="shared" si="11"/>
        <v>70871</v>
      </c>
      <c r="I22" s="3">
        <f t="shared" si="3"/>
        <v>0.23027754652819912</v>
      </c>
      <c r="J22" s="2">
        <f t="shared" si="12"/>
        <v>73871</v>
      </c>
      <c r="K22" s="3">
        <f t="shared" si="5"/>
        <v>0.22092566771804903</v>
      </c>
      <c r="L22" s="2">
        <f t="shared" si="13"/>
        <v>76871</v>
      </c>
      <c r="M22" s="3">
        <f t="shared" si="7"/>
        <v>0.21230372962495608</v>
      </c>
      <c r="N22" s="2">
        <f t="shared" ref="N22" si="22">L22+3000</f>
        <v>79871</v>
      </c>
      <c r="O22" s="3">
        <f t="shared" si="9"/>
        <v>0.20432948128857784</v>
      </c>
    </row>
    <row r="23" spans="1:15" hidden="1" x14ac:dyDescent="0.25">
      <c r="A23" s="79"/>
      <c r="B23" s="2">
        <v>1800</v>
      </c>
      <c r="C23" s="2">
        <f t="shared" si="10"/>
        <v>21600</v>
      </c>
      <c r="D23" s="1">
        <v>0.2</v>
      </c>
      <c r="E23">
        <f t="shared" si="15"/>
        <v>1440</v>
      </c>
      <c r="F23" s="2">
        <v>69791</v>
      </c>
      <c r="G23" s="3">
        <f t="shared" si="1"/>
        <v>0.24759639495063834</v>
      </c>
      <c r="H23" s="2">
        <f t="shared" si="11"/>
        <v>72791</v>
      </c>
      <c r="I23" s="3">
        <f t="shared" si="3"/>
        <v>0.23739198527290462</v>
      </c>
      <c r="J23" s="2">
        <f t="shared" si="12"/>
        <v>75791</v>
      </c>
      <c r="K23" s="3">
        <f t="shared" si="5"/>
        <v>0.22799540842580254</v>
      </c>
      <c r="L23" s="2">
        <f t="shared" si="13"/>
        <v>78791</v>
      </c>
      <c r="M23" s="3">
        <f t="shared" si="7"/>
        <v>0.21931438869921691</v>
      </c>
      <c r="N23" s="2">
        <f t="shared" ref="N23" si="23">L23+3000</f>
        <v>81791</v>
      </c>
      <c r="O23" s="3">
        <f t="shared" si="9"/>
        <v>0.21127018865156313</v>
      </c>
    </row>
    <row r="24" spans="1:15" hidden="1" x14ac:dyDescent="0.25">
      <c r="A24" s="79"/>
      <c r="B24" s="2">
        <v>1900</v>
      </c>
      <c r="C24" s="2">
        <f t="shared" si="10"/>
        <v>22800</v>
      </c>
      <c r="D24" s="1">
        <v>0.2</v>
      </c>
      <c r="E24">
        <f t="shared" si="15"/>
        <v>1520</v>
      </c>
      <c r="F24" s="2">
        <v>71711</v>
      </c>
      <c r="G24" s="3">
        <f t="shared" si="1"/>
        <v>0.25435428316436809</v>
      </c>
      <c r="H24" s="2">
        <f t="shared" si="11"/>
        <v>74711</v>
      </c>
      <c r="I24" s="3">
        <f t="shared" si="3"/>
        <v>0.24414075571201027</v>
      </c>
      <c r="J24" s="2">
        <f t="shared" si="12"/>
        <v>77711</v>
      </c>
      <c r="K24" s="3">
        <f t="shared" si="5"/>
        <v>0.23471580599915071</v>
      </c>
      <c r="L24" s="2">
        <f t="shared" si="13"/>
        <v>80711</v>
      </c>
      <c r="M24" s="3">
        <f t="shared" si="7"/>
        <v>0.22599150053896</v>
      </c>
      <c r="N24" s="2">
        <f t="shared" ref="N24" si="24">L24+3000</f>
        <v>83711</v>
      </c>
      <c r="O24" s="3">
        <f t="shared" si="9"/>
        <v>0.21789251113951572</v>
      </c>
    </row>
    <row r="25" spans="1:15" hidden="1" x14ac:dyDescent="0.25">
      <c r="A25" s="79"/>
      <c r="B25" s="2">
        <v>2000</v>
      </c>
      <c r="C25" s="2">
        <f t="shared" si="10"/>
        <v>24000</v>
      </c>
      <c r="D25" s="1">
        <v>0.2</v>
      </c>
      <c r="E25">
        <f t="shared" ref="E25:E29" si="25">B25-(B25*D25)</f>
        <v>1600</v>
      </c>
      <c r="F25" s="2">
        <v>73591</v>
      </c>
      <c r="G25" s="3">
        <f t="shared" si="1"/>
        <v>0.26090146892962457</v>
      </c>
      <c r="H25" s="2">
        <f t="shared" si="11"/>
        <v>76591</v>
      </c>
      <c r="I25" s="3">
        <f t="shared" si="3"/>
        <v>0.25068219503597028</v>
      </c>
      <c r="J25" s="2">
        <f t="shared" si="12"/>
        <v>79591</v>
      </c>
      <c r="K25" s="3">
        <f t="shared" si="5"/>
        <v>0.24123330527320927</v>
      </c>
      <c r="L25" s="2">
        <f t="shared" si="13"/>
        <v>82591</v>
      </c>
      <c r="M25" s="3">
        <f t="shared" si="7"/>
        <v>0.23247085033478224</v>
      </c>
      <c r="N25" s="2">
        <f t="shared" ref="N25" si="26">L25+3000</f>
        <v>85591</v>
      </c>
      <c r="O25" s="3">
        <f t="shared" si="9"/>
        <v>0.22432265074598964</v>
      </c>
    </row>
    <row r="26" spans="1:15" hidden="1" x14ac:dyDescent="0.25">
      <c r="A26" s="79"/>
      <c r="B26" s="2">
        <v>2100</v>
      </c>
      <c r="C26" s="2">
        <f t="shared" si="10"/>
        <v>25200</v>
      </c>
      <c r="D26" s="1">
        <v>0.2</v>
      </c>
      <c r="E26">
        <f t="shared" si="25"/>
        <v>1680</v>
      </c>
      <c r="F26" s="2">
        <v>75191</v>
      </c>
      <c r="G26" s="3">
        <f t="shared" si="1"/>
        <v>0.26811719487704644</v>
      </c>
      <c r="H26" s="2">
        <f t="shared" si="11"/>
        <v>78191</v>
      </c>
      <c r="I26" s="3">
        <f t="shared" si="3"/>
        <v>0.2578301850596616</v>
      </c>
      <c r="J26" s="2">
        <f t="shared" si="12"/>
        <v>81191</v>
      </c>
      <c r="K26" s="3">
        <f t="shared" si="5"/>
        <v>0.24830338337993127</v>
      </c>
      <c r="L26" s="2">
        <f t="shared" si="13"/>
        <v>84191</v>
      </c>
      <c r="M26" s="3">
        <f t="shared" si="7"/>
        <v>0.23945552374956944</v>
      </c>
      <c r="N26" s="2">
        <f t="shared" ref="N26" si="27">L26+3000</f>
        <v>87191</v>
      </c>
      <c r="O26" s="3">
        <f t="shared" si="9"/>
        <v>0.23121652464130471</v>
      </c>
    </row>
    <row r="27" spans="1:15" hidden="1" x14ac:dyDescent="0.25">
      <c r="A27" s="79"/>
      <c r="B27" s="2">
        <v>2200</v>
      </c>
      <c r="C27" s="2">
        <f t="shared" si="10"/>
        <v>26400</v>
      </c>
      <c r="D27" s="1">
        <v>0.2</v>
      </c>
      <c r="E27">
        <f t="shared" si="25"/>
        <v>1760</v>
      </c>
      <c r="F27" s="2">
        <v>76791</v>
      </c>
      <c r="G27" s="3">
        <f t="shared" si="1"/>
        <v>0.27503223033949292</v>
      </c>
      <c r="H27" s="2">
        <f t="shared" si="11"/>
        <v>79791</v>
      </c>
      <c r="I27" s="3">
        <f t="shared" si="3"/>
        <v>0.2646915065608903</v>
      </c>
      <c r="J27" s="2">
        <f t="shared" si="12"/>
        <v>82791</v>
      </c>
      <c r="K27" s="3">
        <f t="shared" si="5"/>
        <v>0.25510019204986051</v>
      </c>
      <c r="L27" s="2">
        <f t="shared" si="13"/>
        <v>85791</v>
      </c>
      <c r="M27" s="3">
        <f t="shared" si="7"/>
        <v>0.24617966919606951</v>
      </c>
      <c r="N27" s="2">
        <f t="shared" ref="N27" si="28">L27+3000</f>
        <v>88791</v>
      </c>
      <c r="O27" s="3">
        <f t="shared" si="9"/>
        <v>0.23786194546744602</v>
      </c>
    </row>
    <row r="28" spans="1:15" hidden="1" x14ac:dyDescent="0.25">
      <c r="A28" s="79"/>
      <c r="B28" s="2">
        <v>2300</v>
      </c>
      <c r="C28" s="2">
        <f t="shared" si="10"/>
        <v>27600</v>
      </c>
      <c r="D28" s="1">
        <v>0.2</v>
      </c>
      <c r="E28">
        <f t="shared" si="25"/>
        <v>1840</v>
      </c>
      <c r="F28" s="2">
        <v>78391</v>
      </c>
      <c r="G28" s="3">
        <f t="shared" si="1"/>
        <v>0.28166498705208504</v>
      </c>
      <c r="H28" s="2">
        <f t="shared" si="11"/>
        <v>81391</v>
      </c>
      <c r="I28" s="3">
        <f t="shared" si="3"/>
        <v>0.27128306569522431</v>
      </c>
      <c r="J28" s="2">
        <f t="shared" si="12"/>
        <v>84391</v>
      </c>
      <c r="K28" s="3">
        <f t="shared" si="5"/>
        <v>0.26163927433020107</v>
      </c>
      <c r="L28" s="2">
        <f t="shared" si="13"/>
        <v>87391</v>
      </c>
      <c r="M28" s="3">
        <f t="shared" si="7"/>
        <v>0.25265759631998719</v>
      </c>
      <c r="N28" s="2">
        <f t="shared" ref="N28" si="29">L28+3000</f>
        <v>90391</v>
      </c>
      <c r="O28" s="3">
        <f t="shared" si="9"/>
        <v>0.24427210673629013</v>
      </c>
    </row>
    <row r="29" spans="1:15" hidden="1" x14ac:dyDescent="0.25">
      <c r="A29" s="79"/>
      <c r="B29" s="2">
        <v>2400</v>
      </c>
      <c r="C29" s="2">
        <f t="shared" si="10"/>
        <v>28800</v>
      </c>
      <c r="D29" s="1">
        <v>0.2</v>
      </c>
      <c r="E29">
        <f t="shared" si="25"/>
        <v>1920</v>
      </c>
      <c r="F29" s="2">
        <v>79931</v>
      </c>
      <c r="G29" s="3">
        <f t="shared" si="1"/>
        <v>0.28824861442994582</v>
      </c>
      <c r="H29" s="2">
        <f t="shared" si="11"/>
        <v>82931</v>
      </c>
      <c r="I29" s="3">
        <f t="shared" si="3"/>
        <v>0.27782132133942677</v>
      </c>
      <c r="J29" s="2">
        <f t="shared" si="12"/>
        <v>85931</v>
      </c>
      <c r="K29" s="3">
        <f t="shared" si="5"/>
        <v>0.26812209796231862</v>
      </c>
      <c r="L29" s="2">
        <f t="shared" si="13"/>
        <v>88931</v>
      </c>
      <c r="M29" s="3">
        <f t="shared" si="7"/>
        <v>0.25907726214705784</v>
      </c>
      <c r="N29" s="2">
        <f t="shared" ref="N29:N31" si="30">L29+3000</f>
        <v>91931</v>
      </c>
      <c r="O29" s="3">
        <f t="shared" si="9"/>
        <v>0.25062274967094889</v>
      </c>
    </row>
    <row r="30" spans="1:15" hidden="1" x14ac:dyDescent="0.25">
      <c r="A30" s="79"/>
      <c r="B30" s="2">
        <v>2500</v>
      </c>
      <c r="C30" s="2">
        <f t="shared" si="10"/>
        <v>30000</v>
      </c>
      <c r="D30" s="1">
        <v>0.2</v>
      </c>
      <c r="E30">
        <f t="shared" ref="E30:E31" si="31">B30-(B30*D30)</f>
        <v>2000</v>
      </c>
      <c r="F30" s="2">
        <v>81371</v>
      </c>
      <c r="G30" s="3">
        <f t="shared" si="1"/>
        <v>0.29494537365892026</v>
      </c>
      <c r="H30" s="2">
        <f t="shared" si="11"/>
        <v>84371</v>
      </c>
      <c r="I30" s="3">
        <f t="shared" si="3"/>
        <v>0.28445792985741547</v>
      </c>
      <c r="J30" s="2">
        <f t="shared" si="12"/>
        <v>87371</v>
      </c>
      <c r="K30" s="3">
        <f t="shared" si="5"/>
        <v>0.27469068684117154</v>
      </c>
      <c r="L30" s="2">
        <f t="shared" si="13"/>
        <v>90371</v>
      </c>
      <c r="M30" s="3">
        <f t="shared" si="7"/>
        <v>0.26557192019563797</v>
      </c>
      <c r="N30" s="2">
        <f t="shared" si="30"/>
        <v>93371</v>
      </c>
      <c r="O30" s="3">
        <f t="shared" si="9"/>
        <v>0.25703912349658886</v>
      </c>
    </row>
    <row r="31" spans="1:15" hidden="1" x14ac:dyDescent="0.25">
      <c r="A31" s="79"/>
      <c r="B31" s="2">
        <v>2600</v>
      </c>
      <c r="C31" s="2">
        <f t="shared" si="10"/>
        <v>31200</v>
      </c>
      <c r="D31" s="1">
        <v>0.2</v>
      </c>
      <c r="E31">
        <f t="shared" si="31"/>
        <v>2080</v>
      </c>
      <c r="F31" s="2">
        <v>82811</v>
      </c>
      <c r="G31" s="3">
        <f t="shared" si="1"/>
        <v>0.30140923307290096</v>
      </c>
      <c r="H31" s="2">
        <f t="shared" si="11"/>
        <v>85811</v>
      </c>
      <c r="I31" s="3">
        <f t="shared" si="3"/>
        <v>0.29087179965272519</v>
      </c>
      <c r="J31" s="2">
        <f t="shared" si="12"/>
        <v>88811</v>
      </c>
      <c r="K31" s="3">
        <f t="shared" si="5"/>
        <v>0.28104626679127587</v>
      </c>
      <c r="L31" s="2">
        <f t="shared" si="13"/>
        <v>91811</v>
      </c>
      <c r="M31" s="3">
        <f t="shared" si="7"/>
        <v>0.27186284867826294</v>
      </c>
      <c r="N31" s="2">
        <f t="shared" si="30"/>
        <v>94811</v>
      </c>
      <c r="O31" s="3">
        <f t="shared" si="9"/>
        <v>0.26326059212538627</v>
      </c>
    </row>
    <row r="32" spans="1:15" hidden="1" x14ac:dyDescent="0.25">
      <c r="A32" s="79"/>
      <c r="B32" s="2"/>
      <c r="C32" s="2"/>
      <c r="D32" s="1"/>
      <c r="F32" s="2"/>
      <c r="G32" s="3"/>
      <c r="H32" s="2"/>
      <c r="I32" s="3"/>
      <c r="J32" s="2"/>
      <c r="K32" s="3"/>
      <c r="L32" s="2"/>
      <c r="M32" s="3"/>
      <c r="N32" s="2"/>
      <c r="O32" s="3"/>
    </row>
    <row r="33" spans="1:15" s="79" customFormat="1" ht="21" x14ac:dyDescent="0.35">
      <c r="B33" s="85" t="s">
        <v>44</v>
      </c>
      <c r="C33" s="85"/>
    </row>
    <row r="34" spans="1:15" ht="90" x14ac:dyDescent="0.25">
      <c r="A34" s="79"/>
      <c r="B34" s="5" t="s">
        <v>21</v>
      </c>
      <c r="C34" s="47" t="s">
        <v>27</v>
      </c>
      <c r="D34" s="74" t="s">
        <v>1</v>
      </c>
      <c r="E34" s="74" t="s">
        <v>2</v>
      </c>
      <c r="F34" s="7" t="s">
        <v>41</v>
      </c>
      <c r="G34" s="8" t="s">
        <v>7</v>
      </c>
      <c r="H34" s="9" t="s">
        <v>3</v>
      </c>
      <c r="I34" s="8" t="s">
        <v>7</v>
      </c>
      <c r="J34" s="9" t="s">
        <v>4</v>
      </c>
      <c r="K34" s="8" t="s">
        <v>7</v>
      </c>
      <c r="L34" s="9" t="s">
        <v>5</v>
      </c>
      <c r="M34" s="8" t="s">
        <v>7</v>
      </c>
      <c r="N34" s="9" t="s">
        <v>6</v>
      </c>
      <c r="O34" s="8" t="s">
        <v>7</v>
      </c>
    </row>
    <row r="35" spans="1:15" x14ac:dyDescent="0.25">
      <c r="A35" s="79"/>
      <c r="B35" s="81">
        <v>700</v>
      </c>
      <c r="C35" s="2">
        <f>B35*12</f>
        <v>8400</v>
      </c>
      <c r="D35" s="76">
        <v>0</v>
      </c>
      <c r="E35" s="75">
        <f t="shared" ref="E35:E37" si="32">B35-(B35*D35)</f>
        <v>700</v>
      </c>
      <c r="F35" s="2">
        <v>39501</v>
      </c>
      <c r="G35" s="3">
        <f t="shared" ref="G35:G54" si="33">(E35*12)/F35</f>
        <v>0.21265284423179159</v>
      </c>
      <c r="H35" s="2">
        <f t="shared" ref="H35:H37" si="34">F35+3000</f>
        <v>42501</v>
      </c>
      <c r="I35" s="3">
        <f t="shared" ref="I35:I54" si="35">(E35*12)/H35</f>
        <v>0.19764240841391967</v>
      </c>
      <c r="J35" s="2">
        <f t="shared" ref="J35:J37" si="36">H35+3000</f>
        <v>45501</v>
      </c>
      <c r="K35" s="3">
        <f t="shared" ref="K35:K54" si="37">(E35*12)/J35</f>
        <v>0.18461132722357751</v>
      </c>
      <c r="L35" s="2">
        <f t="shared" ref="L35:L37" si="38">J35+3000</f>
        <v>48501</v>
      </c>
      <c r="M35" s="3">
        <f t="shared" ref="M35:M54" si="39">(E35*12)/L35</f>
        <v>0.17319230531329252</v>
      </c>
      <c r="N35" s="2">
        <f t="shared" ref="N35:N54" si="40">L35+3000</f>
        <v>51501</v>
      </c>
      <c r="O35" s="3">
        <f t="shared" ref="O35:O54" si="41">(E35*12)/N35</f>
        <v>0.16310362905574649</v>
      </c>
    </row>
    <row r="36" spans="1:15" x14ac:dyDescent="0.25">
      <c r="A36" s="79"/>
      <c r="B36" s="81">
        <v>800</v>
      </c>
      <c r="C36" s="2">
        <f t="shared" ref="C36:C54" si="42">B36*12</f>
        <v>9600</v>
      </c>
      <c r="D36" s="76">
        <v>0</v>
      </c>
      <c r="E36" s="75">
        <f t="shared" si="32"/>
        <v>800</v>
      </c>
      <c r="F36" s="2">
        <v>42301</v>
      </c>
      <c r="G36" s="3">
        <f t="shared" si="33"/>
        <v>0.22694498948015412</v>
      </c>
      <c r="H36" s="2">
        <f t="shared" si="34"/>
        <v>45301</v>
      </c>
      <c r="I36" s="3">
        <f t="shared" si="35"/>
        <v>0.21191585174720204</v>
      </c>
      <c r="J36" s="2">
        <f t="shared" si="36"/>
        <v>48301</v>
      </c>
      <c r="K36" s="3">
        <f t="shared" si="37"/>
        <v>0.19875364899277448</v>
      </c>
      <c r="L36" s="2">
        <f t="shared" si="38"/>
        <v>51301</v>
      </c>
      <c r="M36" s="3">
        <f t="shared" si="39"/>
        <v>0.18713085514902245</v>
      </c>
      <c r="N36" s="2">
        <f t="shared" si="40"/>
        <v>54301</v>
      </c>
      <c r="O36" s="3">
        <f t="shared" si="41"/>
        <v>0.17679232426658809</v>
      </c>
    </row>
    <row r="37" spans="1:15" x14ac:dyDescent="0.25">
      <c r="A37" s="79"/>
      <c r="B37" s="81">
        <v>900</v>
      </c>
      <c r="C37" s="2">
        <f t="shared" si="42"/>
        <v>10800</v>
      </c>
      <c r="D37" s="76">
        <v>0</v>
      </c>
      <c r="E37" s="75">
        <f t="shared" si="32"/>
        <v>900</v>
      </c>
      <c r="F37" s="2">
        <v>45101</v>
      </c>
      <c r="G37" s="3">
        <f t="shared" si="33"/>
        <v>0.23946253963326755</v>
      </c>
      <c r="H37" s="2">
        <f t="shared" si="34"/>
        <v>48101</v>
      </c>
      <c r="I37" s="3">
        <f t="shared" si="35"/>
        <v>0.2245275565996549</v>
      </c>
      <c r="J37" s="2">
        <f t="shared" si="36"/>
        <v>51101</v>
      </c>
      <c r="K37" s="3">
        <f t="shared" si="37"/>
        <v>0.21134615760944012</v>
      </c>
      <c r="L37" s="2">
        <f t="shared" si="38"/>
        <v>54101</v>
      </c>
      <c r="M37" s="3">
        <f t="shared" si="39"/>
        <v>0.19962662427681557</v>
      </c>
      <c r="N37" s="2">
        <f t="shared" si="40"/>
        <v>57101</v>
      </c>
      <c r="O37" s="3">
        <f t="shared" si="41"/>
        <v>0.18913854398346788</v>
      </c>
    </row>
    <row r="38" spans="1:15" x14ac:dyDescent="0.25">
      <c r="A38" s="79"/>
      <c r="B38" s="81">
        <v>1000</v>
      </c>
      <c r="C38" s="2">
        <f t="shared" si="42"/>
        <v>12000</v>
      </c>
      <c r="D38" s="76">
        <v>0</v>
      </c>
      <c r="E38" s="75">
        <f>B38-(B38*D38)</f>
        <v>1000</v>
      </c>
      <c r="F38" s="2">
        <v>47901</v>
      </c>
      <c r="G38" s="3">
        <f t="shared" si="33"/>
        <v>0.25051669067451621</v>
      </c>
      <c r="H38" s="2">
        <f t="shared" ref="H38:H54" si="43">F38+3000</f>
        <v>50901</v>
      </c>
      <c r="I38" s="3">
        <f t="shared" si="35"/>
        <v>0.23575175340366594</v>
      </c>
      <c r="J38" s="2">
        <f t="shared" ref="J38:J54" si="44">H38+3000</f>
        <v>53901</v>
      </c>
      <c r="K38" s="3">
        <f t="shared" si="37"/>
        <v>0.22263037791506651</v>
      </c>
      <c r="L38" s="2">
        <f t="shared" ref="L38:L54" si="45">J38+3000</f>
        <v>56901</v>
      </c>
      <c r="M38" s="3">
        <f t="shared" si="39"/>
        <v>0.21089260294195181</v>
      </c>
      <c r="N38" s="2">
        <f t="shared" si="40"/>
        <v>59901</v>
      </c>
      <c r="O38" s="3">
        <f t="shared" si="41"/>
        <v>0.20033054539990985</v>
      </c>
    </row>
    <row r="39" spans="1:15" x14ac:dyDescent="0.25">
      <c r="A39" s="79"/>
      <c r="B39" s="81">
        <v>1100</v>
      </c>
      <c r="C39" s="2">
        <f t="shared" si="42"/>
        <v>13200</v>
      </c>
      <c r="D39" s="76">
        <v>0</v>
      </c>
      <c r="E39" s="75">
        <f t="shared" ref="E39:E54" si="46">B39-(B39*D39)</f>
        <v>1100</v>
      </c>
      <c r="F39" s="2">
        <v>50771</v>
      </c>
      <c r="G39" s="3">
        <f t="shared" si="33"/>
        <v>0.25999093970967679</v>
      </c>
      <c r="H39" s="2">
        <f t="shared" si="43"/>
        <v>53771</v>
      </c>
      <c r="I39" s="3">
        <f t="shared" si="35"/>
        <v>0.24548548474084544</v>
      </c>
      <c r="J39" s="2">
        <f t="shared" si="44"/>
        <v>56771</v>
      </c>
      <c r="K39" s="3">
        <f t="shared" si="37"/>
        <v>0.23251307886068592</v>
      </c>
      <c r="L39" s="2">
        <f t="shared" si="45"/>
        <v>59771</v>
      </c>
      <c r="M39" s="3">
        <f t="shared" si="39"/>
        <v>0.22084288367268406</v>
      </c>
      <c r="N39" s="2">
        <f t="shared" si="40"/>
        <v>62771</v>
      </c>
      <c r="O39" s="3">
        <f t="shared" si="41"/>
        <v>0.21028819040639785</v>
      </c>
    </row>
    <row r="40" spans="1:15" x14ac:dyDescent="0.25">
      <c r="A40" s="79"/>
      <c r="B40" s="81">
        <v>1200</v>
      </c>
      <c r="C40" s="2">
        <f t="shared" si="42"/>
        <v>14400</v>
      </c>
      <c r="D40" s="76">
        <v>0</v>
      </c>
      <c r="E40" s="75">
        <f t="shared" si="46"/>
        <v>1200</v>
      </c>
      <c r="F40" s="2">
        <v>54131</v>
      </c>
      <c r="G40" s="3">
        <f t="shared" si="33"/>
        <v>0.26602131865289758</v>
      </c>
      <c r="H40" s="2">
        <f t="shared" si="43"/>
        <v>57131</v>
      </c>
      <c r="I40" s="3">
        <f t="shared" si="35"/>
        <v>0.25205230085242686</v>
      </c>
      <c r="J40" s="2">
        <f t="shared" si="44"/>
        <v>60131</v>
      </c>
      <c r="K40" s="3">
        <f t="shared" si="37"/>
        <v>0.23947714157422959</v>
      </c>
      <c r="L40" s="2">
        <f t="shared" si="45"/>
        <v>63131</v>
      </c>
      <c r="M40" s="3">
        <f t="shared" si="39"/>
        <v>0.22809713136177157</v>
      </c>
      <c r="N40" s="2">
        <f t="shared" si="40"/>
        <v>66131</v>
      </c>
      <c r="O40" s="3">
        <f t="shared" si="41"/>
        <v>0.21774961818209312</v>
      </c>
    </row>
    <row r="41" spans="1:15" x14ac:dyDescent="0.25">
      <c r="A41" s="79"/>
      <c r="B41" s="81">
        <v>1300</v>
      </c>
      <c r="C41" s="2">
        <f t="shared" si="42"/>
        <v>15600</v>
      </c>
      <c r="D41" s="76">
        <v>0</v>
      </c>
      <c r="E41" s="75">
        <f t="shared" si="46"/>
        <v>1300</v>
      </c>
      <c r="F41" s="2">
        <v>57491</v>
      </c>
      <c r="G41" s="3">
        <f t="shared" si="33"/>
        <v>0.27134681950218292</v>
      </c>
      <c r="H41" s="2">
        <f t="shared" si="43"/>
        <v>60491</v>
      </c>
      <c r="I41" s="3">
        <f t="shared" si="35"/>
        <v>0.25788960341207784</v>
      </c>
      <c r="J41" s="2">
        <f t="shared" si="44"/>
        <v>63491</v>
      </c>
      <c r="K41" s="3">
        <f t="shared" si="37"/>
        <v>0.24570411554393537</v>
      </c>
      <c r="L41" s="2">
        <f t="shared" si="45"/>
        <v>66491</v>
      </c>
      <c r="M41" s="3">
        <f t="shared" si="39"/>
        <v>0.23461821900708366</v>
      </c>
      <c r="N41" s="2">
        <f t="shared" si="40"/>
        <v>69491</v>
      </c>
      <c r="O41" s="3">
        <f t="shared" si="41"/>
        <v>0.22448950223769984</v>
      </c>
    </row>
    <row r="42" spans="1:15" x14ac:dyDescent="0.25">
      <c r="A42" s="79"/>
      <c r="B42" s="81">
        <v>1400</v>
      </c>
      <c r="C42" s="2">
        <f t="shared" si="42"/>
        <v>16800</v>
      </c>
      <c r="D42" s="76">
        <v>0</v>
      </c>
      <c r="E42" s="75">
        <f t="shared" si="46"/>
        <v>1400</v>
      </c>
      <c r="F42" s="2">
        <v>60851</v>
      </c>
      <c r="G42" s="3">
        <f t="shared" si="33"/>
        <v>0.27608420568273323</v>
      </c>
      <c r="H42" s="2">
        <f t="shared" si="43"/>
        <v>63851</v>
      </c>
      <c r="I42" s="3">
        <f t="shared" si="35"/>
        <v>0.26311255892625018</v>
      </c>
      <c r="J42" s="2">
        <f t="shared" si="44"/>
        <v>66851</v>
      </c>
      <c r="K42" s="3">
        <f t="shared" si="37"/>
        <v>0.25130514128434878</v>
      </c>
      <c r="L42" s="2">
        <f t="shared" si="45"/>
        <v>69851</v>
      </c>
      <c r="M42" s="3">
        <f t="shared" si="39"/>
        <v>0.2405119468583127</v>
      </c>
      <c r="N42" s="2">
        <f t="shared" si="40"/>
        <v>72851</v>
      </c>
      <c r="O42" s="3">
        <f t="shared" si="41"/>
        <v>0.23060767868663437</v>
      </c>
    </row>
    <row r="43" spans="1:15" x14ac:dyDescent="0.25">
      <c r="A43" s="79"/>
      <c r="B43" s="81">
        <v>1500</v>
      </c>
      <c r="C43" s="2">
        <f t="shared" si="42"/>
        <v>18000</v>
      </c>
      <c r="D43" s="76">
        <v>0</v>
      </c>
      <c r="E43" s="75">
        <f t="shared" si="46"/>
        <v>1500</v>
      </c>
      <c r="F43" s="2">
        <v>64031</v>
      </c>
      <c r="G43" s="3">
        <f t="shared" si="33"/>
        <v>0.28111383548593649</v>
      </c>
      <c r="H43" s="2">
        <f t="shared" si="43"/>
        <v>67031</v>
      </c>
      <c r="I43" s="3">
        <f t="shared" si="35"/>
        <v>0.26853247005117037</v>
      </c>
      <c r="J43" s="2">
        <f t="shared" si="44"/>
        <v>70031</v>
      </c>
      <c r="K43" s="3">
        <f t="shared" si="37"/>
        <v>0.25702903000099958</v>
      </c>
      <c r="L43" s="2">
        <f t="shared" si="45"/>
        <v>73031</v>
      </c>
      <c r="M43" s="3">
        <f t="shared" si="39"/>
        <v>0.24647067683586421</v>
      </c>
      <c r="N43" s="2">
        <f t="shared" si="40"/>
        <v>76031</v>
      </c>
      <c r="O43" s="3">
        <f t="shared" si="41"/>
        <v>0.23674553800423512</v>
      </c>
    </row>
    <row r="44" spans="1:15" x14ac:dyDescent="0.25">
      <c r="A44" s="79"/>
      <c r="B44" s="81">
        <v>1600</v>
      </c>
      <c r="C44" s="2">
        <f t="shared" si="42"/>
        <v>19200</v>
      </c>
      <c r="D44" s="76">
        <v>0</v>
      </c>
      <c r="E44" s="75">
        <f t="shared" si="46"/>
        <v>1600</v>
      </c>
      <c r="F44" s="2">
        <v>65951</v>
      </c>
      <c r="G44" s="3">
        <f t="shared" si="33"/>
        <v>0.29112522933693197</v>
      </c>
      <c r="H44" s="2">
        <f t="shared" si="43"/>
        <v>68951</v>
      </c>
      <c r="I44" s="3">
        <f t="shared" si="35"/>
        <v>0.27845861553857088</v>
      </c>
      <c r="J44" s="2">
        <f t="shared" si="44"/>
        <v>71951</v>
      </c>
      <c r="K44" s="3">
        <f t="shared" si="37"/>
        <v>0.26684827174049003</v>
      </c>
      <c r="L44" s="2">
        <f t="shared" si="45"/>
        <v>74951</v>
      </c>
      <c r="M44" s="3">
        <f t="shared" si="39"/>
        <v>0.25616736267694895</v>
      </c>
      <c r="N44" s="2">
        <f t="shared" si="40"/>
        <v>77951</v>
      </c>
      <c r="O44" s="3">
        <f t="shared" si="41"/>
        <v>0.24630857846595938</v>
      </c>
    </row>
    <row r="45" spans="1:15" x14ac:dyDescent="0.25">
      <c r="A45" s="79"/>
      <c r="B45" s="81">
        <v>1700</v>
      </c>
      <c r="C45" s="2">
        <f t="shared" si="42"/>
        <v>20400</v>
      </c>
      <c r="D45" s="76">
        <v>0</v>
      </c>
      <c r="E45" s="75">
        <f t="shared" si="46"/>
        <v>1700</v>
      </c>
      <c r="F45" s="2">
        <v>67871</v>
      </c>
      <c r="G45" s="3">
        <f t="shared" si="33"/>
        <v>0.30057019934876456</v>
      </c>
      <c r="H45" s="2">
        <f t="shared" si="43"/>
        <v>70871</v>
      </c>
      <c r="I45" s="3">
        <f t="shared" si="35"/>
        <v>0.2878469331602489</v>
      </c>
      <c r="J45" s="2">
        <f t="shared" si="44"/>
        <v>73871</v>
      </c>
      <c r="K45" s="3">
        <f t="shared" si="37"/>
        <v>0.27615708464756128</v>
      </c>
      <c r="L45" s="2">
        <f t="shared" si="45"/>
        <v>76871</v>
      </c>
      <c r="M45" s="3">
        <f t="shared" si="39"/>
        <v>0.26537966203119512</v>
      </c>
      <c r="N45" s="2">
        <f t="shared" si="40"/>
        <v>79871</v>
      </c>
      <c r="O45" s="3">
        <f t="shared" si="41"/>
        <v>0.25541185161072227</v>
      </c>
    </row>
    <row r="46" spans="1:15" x14ac:dyDescent="0.25">
      <c r="A46" s="79"/>
      <c r="B46" s="81">
        <v>1800</v>
      </c>
      <c r="C46" s="2">
        <f t="shared" si="42"/>
        <v>21600</v>
      </c>
      <c r="D46" s="76">
        <v>0</v>
      </c>
      <c r="E46" s="75">
        <f t="shared" si="46"/>
        <v>1800</v>
      </c>
      <c r="F46" s="2">
        <v>69791</v>
      </c>
      <c r="G46" s="3">
        <f t="shared" si="33"/>
        <v>0.30949549368829793</v>
      </c>
      <c r="H46" s="2">
        <f t="shared" si="43"/>
        <v>72791</v>
      </c>
      <c r="I46" s="3">
        <f t="shared" si="35"/>
        <v>0.2967399815911308</v>
      </c>
      <c r="J46" s="2">
        <f t="shared" si="44"/>
        <v>75791</v>
      </c>
      <c r="K46" s="3">
        <f t="shared" si="37"/>
        <v>0.28499426053225319</v>
      </c>
      <c r="L46" s="2">
        <f t="shared" si="45"/>
        <v>78791</v>
      </c>
      <c r="M46" s="3">
        <f t="shared" si="39"/>
        <v>0.27414298587402114</v>
      </c>
      <c r="N46" s="2">
        <f t="shared" si="40"/>
        <v>81791</v>
      </c>
      <c r="O46" s="3">
        <f t="shared" si="41"/>
        <v>0.26408773581445394</v>
      </c>
    </row>
    <row r="47" spans="1:15" x14ac:dyDescent="0.25">
      <c r="A47" s="79"/>
      <c r="B47" s="81">
        <v>1900</v>
      </c>
      <c r="C47" s="2">
        <f t="shared" si="42"/>
        <v>22800</v>
      </c>
      <c r="D47" s="76">
        <v>0</v>
      </c>
      <c r="E47" s="75">
        <f t="shared" si="46"/>
        <v>1900</v>
      </c>
      <c r="F47" s="2">
        <v>71711</v>
      </c>
      <c r="G47" s="3">
        <f t="shared" si="33"/>
        <v>0.31794285395546013</v>
      </c>
      <c r="H47" s="2">
        <f t="shared" si="43"/>
        <v>74711</v>
      </c>
      <c r="I47" s="3">
        <f t="shared" si="35"/>
        <v>0.30517594464001285</v>
      </c>
      <c r="J47" s="2">
        <f t="shared" si="44"/>
        <v>77711</v>
      </c>
      <c r="K47" s="3">
        <f t="shared" si="37"/>
        <v>0.2933947574989384</v>
      </c>
      <c r="L47" s="2">
        <f t="shared" si="45"/>
        <v>80711</v>
      </c>
      <c r="M47" s="3">
        <f t="shared" si="39"/>
        <v>0.28248937567369997</v>
      </c>
      <c r="N47" s="2">
        <f t="shared" si="40"/>
        <v>83711</v>
      </c>
      <c r="O47" s="3">
        <f t="shared" si="41"/>
        <v>0.27236563892439464</v>
      </c>
    </row>
    <row r="48" spans="1:15" x14ac:dyDescent="0.25">
      <c r="A48" s="79"/>
      <c r="B48" s="81">
        <v>2000</v>
      </c>
      <c r="C48" s="2">
        <f t="shared" si="42"/>
        <v>24000</v>
      </c>
      <c r="D48" s="76">
        <v>0</v>
      </c>
      <c r="E48" s="75">
        <f t="shared" si="46"/>
        <v>2000</v>
      </c>
      <c r="F48" s="2">
        <v>73591</v>
      </c>
      <c r="G48" s="3">
        <f t="shared" si="33"/>
        <v>0.3261268361620307</v>
      </c>
      <c r="H48" s="2">
        <f t="shared" si="43"/>
        <v>76591</v>
      </c>
      <c r="I48" s="3">
        <f t="shared" si="35"/>
        <v>0.31335274379496286</v>
      </c>
      <c r="J48" s="2">
        <f t="shared" si="44"/>
        <v>79591</v>
      </c>
      <c r="K48" s="3">
        <f t="shared" si="37"/>
        <v>0.30154163159151159</v>
      </c>
      <c r="L48" s="2">
        <f t="shared" si="45"/>
        <v>82591</v>
      </c>
      <c r="M48" s="3">
        <f t="shared" si="39"/>
        <v>0.29058856291847779</v>
      </c>
      <c r="N48" s="2">
        <f t="shared" si="40"/>
        <v>85591</v>
      </c>
      <c r="O48" s="3">
        <f t="shared" si="41"/>
        <v>0.28040331343248703</v>
      </c>
    </row>
    <row r="49" spans="1:15" x14ac:dyDescent="0.25">
      <c r="A49" s="79"/>
      <c r="B49" s="81">
        <v>2100</v>
      </c>
      <c r="C49" s="2">
        <f t="shared" si="42"/>
        <v>25200</v>
      </c>
      <c r="D49" s="76">
        <v>0</v>
      </c>
      <c r="E49" s="75">
        <f t="shared" si="46"/>
        <v>2100</v>
      </c>
      <c r="F49" s="2">
        <v>75191</v>
      </c>
      <c r="G49" s="3">
        <f t="shared" si="33"/>
        <v>0.33514649359630805</v>
      </c>
      <c r="H49" s="2">
        <f t="shared" si="43"/>
        <v>78191</v>
      </c>
      <c r="I49" s="3">
        <f t="shared" si="35"/>
        <v>0.322287731324577</v>
      </c>
      <c r="J49" s="2">
        <f t="shared" si="44"/>
        <v>81191</v>
      </c>
      <c r="K49" s="3">
        <f t="shared" si="37"/>
        <v>0.31037922922491407</v>
      </c>
      <c r="L49" s="2">
        <f t="shared" si="45"/>
        <v>84191</v>
      </c>
      <c r="M49" s="3">
        <f t="shared" si="39"/>
        <v>0.29931940468696178</v>
      </c>
      <c r="N49" s="2">
        <f t="shared" si="40"/>
        <v>87191</v>
      </c>
      <c r="O49" s="3">
        <f t="shared" si="41"/>
        <v>0.28902065580163089</v>
      </c>
    </row>
    <row r="50" spans="1:15" x14ac:dyDescent="0.25">
      <c r="A50" s="79"/>
      <c r="B50" s="81">
        <v>2200</v>
      </c>
      <c r="C50" s="2">
        <f t="shared" si="42"/>
        <v>26400</v>
      </c>
      <c r="D50" s="76">
        <v>0</v>
      </c>
      <c r="E50" s="75">
        <f t="shared" si="46"/>
        <v>2200</v>
      </c>
      <c r="F50" s="2">
        <v>76791</v>
      </c>
      <c r="G50" s="3">
        <f t="shared" si="33"/>
        <v>0.34379028792436611</v>
      </c>
      <c r="H50" s="2">
        <f t="shared" si="43"/>
        <v>79791</v>
      </c>
      <c r="I50" s="3">
        <f t="shared" si="35"/>
        <v>0.33086438320111289</v>
      </c>
      <c r="J50" s="2">
        <f t="shared" si="44"/>
        <v>82791</v>
      </c>
      <c r="K50" s="3">
        <f t="shared" si="37"/>
        <v>0.31887524006232559</v>
      </c>
      <c r="L50" s="2">
        <f t="shared" si="45"/>
        <v>85791</v>
      </c>
      <c r="M50" s="3">
        <f t="shared" si="39"/>
        <v>0.30772458649508688</v>
      </c>
      <c r="N50" s="2">
        <f t="shared" si="40"/>
        <v>88791</v>
      </c>
      <c r="O50" s="3">
        <f t="shared" si="41"/>
        <v>0.29732743183430754</v>
      </c>
    </row>
    <row r="51" spans="1:15" x14ac:dyDescent="0.25">
      <c r="A51" s="79"/>
      <c r="B51" s="81">
        <v>2300</v>
      </c>
      <c r="C51" s="2">
        <f t="shared" si="42"/>
        <v>27600</v>
      </c>
      <c r="D51" s="76">
        <v>0</v>
      </c>
      <c r="E51" s="75">
        <f t="shared" si="46"/>
        <v>2300</v>
      </c>
      <c r="F51" s="2">
        <v>78391</v>
      </c>
      <c r="G51" s="3">
        <f t="shared" si="33"/>
        <v>0.35208123381510631</v>
      </c>
      <c r="H51" s="2">
        <f t="shared" si="43"/>
        <v>81391</v>
      </c>
      <c r="I51" s="3">
        <f t="shared" si="35"/>
        <v>0.33910383211903034</v>
      </c>
      <c r="J51" s="2">
        <f t="shared" si="44"/>
        <v>84391</v>
      </c>
      <c r="K51" s="3">
        <f t="shared" si="37"/>
        <v>0.32704909291275136</v>
      </c>
      <c r="L51" s="2">
        <f t="shared" si="45"/>
        <v>87391</v>
      </c>
      <c r="M51" s="3">
        <f t="shared" si="39"/>
        <v>0.31582199539998396</v>
      </c>
      <c r="N51" s="2">
        <f t="shared" si="40"/>
        <v>90391</v>
      </c>
      <c r="O51" s="3">
        <f t="shared" si="41"/>
        <v>0.30534013342036265</v>
      </c>
    </row>
    <row r="52" spans="1:15" x14ac:dyDescent="0.25">
      <c r="A52" s="79"/>
      <c r="B52" s="81">
        <v>2400</v>
      </c>
      <c r="C52" s="2">
        <f t="shared" si="42"/>
        <v>28800</v>
      </c>
      <c r="D52" s="76">
        <v>0</v>
      </c>
      <c r="E52" s="75">
        <f t="shared" si="46"/>
        <v>2400</v>
      </c>
      <c r="F52" s="2">
        <v>79931</v>
      </c>
      <c r="G52" s="3">
        <f t="shared" si="33"/>
        <v>0.36031076803743228</v>
      </c>
      <c r="H52" s="2">
        <f t="shared" si="43"/>
        <v>82931</v>
      </c>
      <c r="I52" s="3">
        <f t="shared" si="35"/>
        <v>0.34727665167428345</v>
      </c>
      <c r="J52" s="2">
        <f t="shared" si="44"/>
        <v>85931</v>
      </c>
      <c r="K52" s="3">
        <f t="shared" si="37"/>
        <v>0.33515262245289823</v>
      </c>
      <c r="L52" s="2">
        <f t="shared" si="45"/>
        <v>88931</v>
      </c>
      <c r="M52" s="3">
        <f t="shared" si="39"/>
        <v>0.3238465776838223</v>
      </c>
      <c r="N52" s="2">
        <f t="shared" si="40"/>
        <v>91931</v>
      </c>
      <c r="O52" s="3">
        <f t="shared" si="41"/>
        <v>0.31327843708868608</v>
      </c>
    </row>
    <row r="53" spans="1:15" x14ac:dyDescent="0.25">
      <c r="A53" s="79"/>
      <c r="B53" s="81">
        <v>2500</v>
      </c>
      <c r="C53" s="2">
        <f t="shared" si="42"/>
        <v>30000</v>
      </c>
      <c r="D53" s="76">
        <v>0</v>
      </c>
      <c r="E53" s="75">
        <f t="shared" si="46"/>
        <v>2500</v>
      </c>
      <c r="F53" s="2">
        <v>81371</v>
      </c>
      <c r="G53" s="3">
        <f t="shared" si="33"/>
        <v>0.36868171707365033</v>
      </c>
      <c r="H53" s="2">
        <f t="shared" si="43"/>
        <v>84371</v>
      </c>
      <c r="I53" s="3">
        <f t="shared" si="35"/>
        <v>0.35557241232176934</v>
      </c>
      <c r="J53" s="2">
        <f t="shared" si="44"/>
        <v>87371</v>
      </c>
      <c r="K53" s="3">
        <f t="shared" si="37"/>
        <v>0.34336335855146444</v>
      </c>
      <c r="L53" s="2">
        <f t="shared" si="45"/>
        <v>90371</v>
      </c>
      <c r="M53" s="3">
        <f t="shared" si="39"/>
        <v>0.3319649002445475</v>
      </c>
      <c r="N53" s="2">
        <f t="shared" si="40"/>
        <v>93371</v>
      </c>
      <c r="O53" s="3">
        <f t="shared" si="41"/>
        <v>0.3212989043707361</v>
      </c>
    </row>
    <row r="54" spans="1:15" x14ac:dyDescent="0.25">
      <c r="A54" s="79"/>
      <c r="B54" s="81">
        <v>2600</v>
      </c>
      <c r="C54" s="2">
        <f t="shared" si="42"/>
        <v>31200</v>
      </c>
      <c r="D54" s="76">
        <v>0</v>
      </c>
      <c r="E54" s="75">
        <f t="shared" si="46"/>
        <v>2600</v>
      </c>
      <c r="F54" s="2">
        <v>82811</v>
      </c>
      <c r="G54" s="3">
        <f t="shared" si="33"/>
        <v>0.37676154134112616</v>
      </c>
      <c r="H54" s="2">
        <f t="shared" si="43"/>
        <v>85811</v>
      </c>
      <c r="I54" s="3">
        <f t="shared" si="35"/>
        <v>0.36358974956590645</v>
      </c>
      <c r="J54" s="2">
        <f t="shared" si="44"/>
        <v>88811</v>
      </c>
      <c r="K54" s="3">
        <f t="shared" si="37"/>
        <v>0.35130783348909483</v>
      </c>
      <c r="L54" s="2">
        <f t="shared" si="45"/>
        <v>91811</v>
      </c>
      <c r="M54" s="3">
        <f t="shared" si="39"/>
        <v>0.3398285608478287</v>
      </c>
      <c r="N54" s="2">
        <f t="shared" si="40"/>
        <v>94811</v>
      </c>
      <c r="O54" s="3">
        <f t="shared" si="41"/>
        <v>0.32907574015673285</v>
      </c>
    </row>
    <row r="55" spans="1:15" ht="1.5" customHeight="1" x14ac:dyDescent="0.25">
      <c r="A55" s="79"/>
    </row>
    <row r="56" spans="1:15" s="79" customFormat="1" ht="21" x14ac:dyDescent="0.35">
      <c r="A56" s="80" t="s">
        <v>9</v>
      </c>
      <c r="B56" s="85" t="s">
        <v>42</v>
      </c>
      <c r="C56" s="85"/>
      <c r="M56" s="86"/>
    </row>
    <row r="57" spans="1:15" ht="135" customHeight="1" x14ac:dyDescent="0.25">
      <c r="A57" s="20" t="s">
        <v>40</v>
      </c>
      <c r="B57" s="5" t="s">
        <v>21</v>
      </c>
      <c r="C57" s="47" t="s">
        <v>27</v>
      </c>
      <c r="D57" s="74" t="s">
        <v>1</v>
      </c>
      <c r="E57" s="74" t="s">
        <v>2</v>
      </c>
      <c r="F57" s="7" t="s">
        <v>41</v>
      </c>
      <c r="G57" s="35" t="s">
        <v>7</v>
      </c>
      <c r="H57" s="9" t="s">
        <v>3</v>
      </c>
      <c r="I57" s="35" t="s">
        <v>7</v>
      </c>
      <c r="J57" s="9" t="s">
        <v>4</v>
      </c>
      <c r="K57" s="35" t="s">
        <v>7</v>
      </c>
      <c r="L57" s="9" t="s">
        <v>5</v>
      </c>
      <c r="M57" s="35" t="s">
        <v>7</v>
      </c>
      <c r="N57" s="9" t="s">
        <v>6</v>
      </c>
      <c r="O57" s="35" t="s">
        <v>7</v>
      </c>
    </row>
    <row r="58" spans="1:15" x14ac:dyDescent="0.25">
      <c r="A58" s="36"/>
      <c r="B58" s="2">
        <v>700</v>
      </c>
      <c r="C58" s="2">
        <f>B58*12</f>
        <v>8400</v>
      </c>
      <c r="D58" s="76">
        <v>0</v>
      </c>
      <c r="E58" s="75">
        <f t="shared" ref="E58:E60" si="47">B58-(B58*D58)</f>
        <v>700</v>
      </c>
      <c r="F58" s="2">
        <f t="shared" ref="F58:F77" si="48">F35*B$95</f>
        <v>79002</v>
      </c>
      <c r="G58" s="33">
        <f t="shared" ref="G58:G77" si="49">(E58*12)/F58</f>
        <v>0.1063264221158958</v>
      </c>
      <c r="H58" s="2">
        <f t="shared" ref="H58:H60" si="50">F58+3000</f>
        <v>82002</v>
      </c>
      <c r="I58" s="16">
        <f t="shared" ref="I58:I77" si="51">(E58*12)/H58</f>
        <v>0.10243652593839174</v>
      </c>
      <c r="J58" s="2">
        <f t="shared" ref="J58:J60" si="52">H58+3000</f>
        <v>85002</v>
      </c>
      <c r="K58" s="16">
        <f t="shared" ref="K58:K77" si="53">(E58*12)/J58</f>
        <v>9.8821204206959834E-2</v>
      </c>
      <c r="L58" s="2">
        <f t="shared" ref="L58:L60" si="54">J58+3000</f>
        <v>88002</v>
      </c>
      <c r="M58" s="21">
        <f t="shared" ref="M58:M77" si="55">(E58*12)/L58</f>
        <v>9.5452376082361762E-2</v>
      </c>
      <c r="N58" s="2">
        <f t="shared" ref="N58:N77" si="56">L58+3000</f>
        <v>91002</v>
      </c>
      <c r="O58" s="21">
        <f t="shared" ref="O58:O77" si="57">(E58*12)/N58</f>
        <v>9.2305663611788755E-2</v>
      </c>
    </row>
    <row r="59" spans="1:15" x14ac:dyDescent="0.25">
      <c r="A59" s="38">
        <v>1</v>
      </c>
      <c r="B59" s="2">
        <v>800</v>
      </c>
      <c r="C59" s="2">
        <f t="shared" ref="C59:C77" si="58">B59*12</f>
        <v>9600</v>
      </c>
      <c r="D59" s="76">
        <v>0</v>
      </c>
      <c r="E59" s="75">
        <f t="shared" si="47"/>
        <v>800</v>
      </c>
      <c r="F59" s="2">
        <f t="shared" si="48"/>
        <v>84602</v>
      </c>
      <c r="G59" s="33">
        <f t="shared" si="49"/>
        <v>0.11347249474007706</v>
      </c>
      <c r="H59" s="2">
        <f t="shared" si="50"/>
        <v>87602</v>
      </c>
      <c r="I59" s="16">
        <f t="shared" si="51"/>
        <v>0.10958653912011142</v>
      </c>
      <c r="J59" s="2">
        <f t="shared" si="52"/>
        <v>90602</v>
      </c>
      <c r="K59" s="16">
        <f t="shared" si="53"/>
        <v>0.10595792587360102</v>
      </c>
      <c r="L59" s="2">
        <f t="shared" si="54"/>
        <v>93602</v>
      </c>
      <c r="M59" s="21">
        <f t="shared" si="55"/>
        <v>0.10256191107027628</v>
      </c>
      <c r="N59" s="2">
        <f t="shared" si="56"/>
        <v>96602</v>
      </c>
      <c r="O59" s="21">
        <f t="shared" si="57"/>
        <v>9.9376824496387239E-2</v>
      </c>
    </row>
    <row r="60" spans="1:15" x14ac:dyDescent="0.25">
      <c r="A60" s="38"/>
      <c r="B60" s="2">
        <v>900</v>
      </c>
      <c r="C60" s="2">
        <f t="shared" si="58"/>
        <v>10800</v>
      </c>
      <c r="D60" s="76">
        <v>0</v>
      </c>
      <c r="E60" s="75">
        <f t="shared" si="47"/>
        <v>900</v>
      </c>
      <c r="F60" s="2">
        <f t="shared" si="48"/>
        <v>90202</v>
      </c>
      <c r="G60" s="34">
        <f t="shared" si="49"/>
        <v>0.11973126981663378</v>
      </c>
      <c r="H60" s="22">
        <f t="shared" si="50"/>
        <v>93202</v>
      </c>
      <c r="I60" s="23">
        <f t="shared" si="51"/>
        <v>0.11587734168794661</v>
      </c>
      <c r="J60" s="22">
        <f t="shared" si="52"/>
        <v>96202</v>
      </c>
      <c r="K60" s="23">
        <f t="shared" si="53"/>
        <v>0.11226377829982745</v>
      </c>
      <c r="L60" s="22">
        <f t="shared" si="54"/>
        <v>99202</v>
      </c>
      <c r="M60" s="24">
        <f t="shared" si="55"/>
        <v>0.10886877280699986</v>
      </c>
      <c r="N60" s="22">
        <f t="shared" si="56"/>
        <v>102202</v>
      </c>
      <c r="O60" s="24">
        <f t="shared" si="57"/>
        <v>0.10567307880472006</v>
      </c>
    </row>
    <row r="61" spans="1:15" x14ac:dyDescent="0.25">
      <c r="A61" s="39"/>
      <c r="B61" s="2">
        <v>1000</v>
      </c>
      <c r="C61" s="2">
        <f t="shared" si="58"/>
        <v>12000</v>
      </c>
      <c r="D61" s="76">
        <v>0</v>
      </c>
      <c r="E61" s="75">
        <f>B61-(B61*D61)</f>
        <v>1000</v>
      </c>
      <c r="F61" s="2">
        <f t="shared" si="48"/>
        <v>95802</v>
      </c>
      <c r="G61" s="26">
        <f t="shared" si="49"/>
        <v>0.1252583453372581</v>
      </c>
      <c r="H61" s="25">
        <f t="shared" ref="H61:H77" si="59">F61+3000</f>
        <v>98802</v>
      </c>
      <c r="I61" s="26">
        <f t="shared" si="51"/>
        <v>0.12145503127467056</v>
      </c>
      <c r="J61" s="25">
        <f t="shared" ref="J61:J77" si="60">H61+3000</f>
        <v>101802</v>
      </c>
      <c r="K61" s="26">
        <f t="shared" si="53"/>
        <v>0.11787587670183297</v>
      </c>
      <c r="L61" s="22">
        <f t="shared" ref="L61:L77" si="61">J61+3000</f>
        <v>104802</v>
      </c>
      <c r="M61" s="24">
        <f t="shared" si="55"/>
        <v>0.11450163164825099</v>
      </c>
      <c r="N61" s="25">
        <f t="shared" si="56"/>
        <v>107802</v>
      </c>
      <c r="O61" s="24">
        <f t="shared" si="57"/>
        <v>0.11131518895753326</v>
      </c>
    </row>
    <row r="62" spans="1:15" x14ac:dyDescent="0.25">
      <c r="A62" s="39">
        <v>2</v>
      </c>
      <c r="B62" s="2">
        <v>1100</v>
      </c>
      <c r="C62" s="2">
        <f t="shared" si="58"/>
        <v>13200</v>
      </c>
      <c r="D62" s="76">
        <v>0</v>
      </c>
      <c r="E62" s="75">
        <f t="shared" ref="E62:E77" si="62">B62-(B62*D62)</f>
        <v>1100</v>
      </c>
      <c r="F62" s="2">
        <f t="shared" si="48"/>
        <v>101542</v>
      </c>
      <c r="G62" s="26">
        <f t="shared" si="49"/>
        <v>0.1299954698548384</v>
      </c>
      <c r="H62" s="25">
        <f t="shared" si="59"/>
        <v>104542</v>
      </c>
      <c r="I62" s="26">
        <f t="shared" si="51"/>
        <v>0.12626504180138126</v>
      </c>
      <c r="J62" s="25">
        <f t="shared" si="60"/>
        <v>107542</v>
      </c>
      <c r="K62" s="26">
        <f t="shared" si="53"/>
        <v>0.12274274237042272</v>
      </c>
      <c r="L62" s="22">
        <f t="shared" si="61"/>
        <v>110542</v>
      </c>
      <c r="M62" s="24">
        <f t="shared" si="55"/>
        <v>0.11941162635016554</v>
      </c>
      <c r="N62" s="25">
        <f t="shared" si="56"/>
        <v>113542</v>
      </c>
      <c r="O62" s="24">
        <f t="shared" si="57"/>
        <v>0.11625653943034296</v>
      </c>
    </row>
    <row r="63" spans="1:15" x14ac:dyDescent="0.25">
      <c r="A63" s="39"/>
      <c r="B63" s="2">
        <v>1200</v>
      </c>
      <c r="C63" s="2">
        <f t="shared" si="58"/>
        <v>14400</v>
      </c>
      <c r="D63" s="76">
        <v>0</v>
      </c>
      <c r="E63" s="75">
        <f t="shared" si="62"/>
        <v>1200</v>
      </c>
      <c r="F63" s="2">
        <f t="shared" si="48"/>
        <v>108262</v>
      </c>
      <c r="G63" s="26">
        <f t="shared" si="49"/>
        <v>0.13301065932644879</v>
      </c>
      <c r="H63" s="25">
        <f t="shared" si="59"/>
        <v>111262</v>
      </c>
      <c r="I63" s="26">
        <f t="shared" si="51"/>
        <v>0.12942424187952761</v>
      </c>
      <c r="J63" s="25">
        <f t="shared" si="60"/>
        <v>114262</v>
      </c>
      <c r="K63" s="26">
        <f t="shared" si="53"/>
        <v>0.12602615042621343</v>
      </c>
      <c r="L63" s="22">
        <f t="shared" si="61"/>
        <v>117262</v>
      </c>
      <c r="M63" s="24">
        <f t="shared" si="55"/>
        <v>0.12280193071924408</v>
      </c>
      <c r="N63" s="25">
        <f t="shared" si="56"/>
        <v>120262</v>
      </c>
      <c r="O63" s="24">
        <f t="shared" si="57"/>
        <v>0.11973857078711479</v>
      </c>
    </row>
    <row r="64" spans="1:15" x14ac:dyDescent="0.25">
      <c r="A64" s="40"/>
      <c r="B64" s="15">
        <v>1300</v>
      </c>
      <c r="C64" s="2">
        <f t="shared" si="58"/>
        <v>15600</v>
      </c>
      <c r="D64" s="77">
        <v>0</v>
      </c>
      <c r="E64" s="78">
        <f t="shared" si="62"/>
        <v>1300</v>
      </c>
      <c r="F64" s="15">
        <f t="shared" si="48"/>
        <v>114982</v>
      </c>
      <c r="G64" s="26">
        <f t="shared" si="49"/>
        <v>0.13567340975109146</v>
      </c>
      <c r="H64" s="25">
        <f t="shared" si="59"/>
        <v>117982</v>
      </c>
      <c r="I64" s="26">
        <f t="shared" si="51"/>
        <v>0.1322235595260294</v>
      </c>
      <c r="J64" s="25">
        <f t="shared" si="60"/>
        <v>120982</v>
      </c>
      <c r="K64" s="26">
        <f t="shared" si="53"/>
        <v>0.12894480170603892</v>
      </c>
      <c r="L64" s="25">
        <f t="shared" si="61"/>
        <v>123982</v>
      </c>
      <c r="M64" s="24">
        <f t="shared" si="55"/>
        <v>0.12582471649110355</v>
      </c>
      <c r="N64" s="25">
        <f t="shared" si="56"/>
        <v>126982</v>
      </c>
      <c r="O64" s="24">
        <f t="shared" si="57"/>
        <v>0.12285205777196768</v>
      </c>
    </row>
    <row r="65" spans="1:15" x14ac:dyDescent="0.25">
      <c r="A65" s="41"/>
      <c r="B65" s="15">
        <v>1400</v>
      </c>
      <c r="C65" s="2">
        <f t="shared" si="58"/>
        <v>16800</v>
      </c>
      <c r="D65" s="77">
        <v>0</v>
      </c>
      <c r="E65" s="78">
        <f t="shared" si="62"/>
        <v>1400</v>
      </c>
      <c r="F65" s="15">
        <f t="shared" si="48"/>
        <v>121702</v>
      </c>
      <c r="G65" s="27">
        <f t="shared" si="49"/>
        <v>0.13804210284136662</v>
      </c>
      <c r="H65" s="25">
        <f t="shared" si="59"/>
        <v>124702</v>
      </c>
      <c r="I65" s="27">
        <f t="shared" si="51"/>
        <v>0.134721175281872</v>
      </c>
      <c r="J65" s="25">
        <f t="shared" si="60"/>
        <v>127702</v>
      </c>
      <c r="K65" s="27">
        <f t="shared" si="53"/>
        <v>0.13155627946312509</v>
      </c>
      <c r="L65" s="25">
        <f t="shared" si="61"/>
        <v>130702</v>
      </c>
      <c r="M65" s="28">
        <f t="shared" si="55"/>
        <v>0.12853667120625545</v>
      </c>
      <c r="N65" s="25">
        <f t="shared" si="56"/>
        <v>133702</v>
      </c>
      <c r="O65" s="24">
        <f t="shared" si="57"/>
        <v>0.12565257064217439</v>
      </c>
    </row>
    <row r="66" spans="1:15" x14ac:dyDescent="0.25">
      <c r="A66" s="41"/>
      <c r="B66" s="15">
        <v>1500</v>
      </c>
      <c r="C66" s="2">
        <f t="shared" si="58"/>
        <v>18000</v>
      </c>
      <c r="D66" s="77">
        <v>0</v>
      </c>
      <c r="E66" s="78">
        <f t="shared" si="62"/>
        <v>1500</v>
      </c>
      <c r="F66" s="15">
        <f t="shared" si="48"/>
        <v>128062</v>
      </c>
      <c r="G66" s="27">
        <f t="shared" si="49"/>
        <v>0.14055691774296825</v>
      </c>
      <c r="H66" s="25">
        <f t="shared" si="59"/>
        <v>131062</v>
      </c>
      <c r="I66" s="27">
        <f t="shared" si="51"/>
        <v>0.13733957974088598</v>
      </c>
      <c r="J66" s="25">
        <f t="shared" si="60"/>
        <v>134062</v>
      </c>
      <c r="K66" s="27">
        <f t="shared" si="53"/>
        <v>0.13426623502558518</v>
      </c>
      <c r="L66" s="25">
        <f t="shared" si="61"/>
        <v>137062</v>
      </c>
      <c r="M66" s="28">
        <f t="shared" si="55"/>
        <v>0.13132742846303133</v>
      </c>
      <c r="N66" s="25">
        <f t="shared" si="56"/>
        <v>140062</v>
      </c>
      <c r="O66" s="24">
        <f t="shared" si="57"/>
        <v>0.12851451500049979</v>
      </c>
    </row>
    <row r="67" spans="1:15" x14ac:dyDescent="0.25">
      <c r="A67" s="41">
        <v>3</v>
      </c>
      <c r="B67" s="15">
        <v>1600</v>
      </c>
      <c r="C67" s="2">
        <f t="shared" si="58"/>
        <v>19200</v>
      </c>
      <c r="D67" s="77">
        <v>0</v>
      </c>
      <c r="E67" s="78">
        <f t="shared" si="62"/>
        <v>1600</v>
      </c>
      <c r="F67" s="15">
        <f t="shared" si="48"/>
        <v>131902</v>
      </c>
      <c r="G67" s="27">
        <f t="shared" si="49"/>
        <v>0.14556261466846598</v>
      </c>
      <c r="H67" s="25">
        <f t="shared" si="59"/>
        <v>134902</v>
      </c>
      <c r="I67" s="27">
        <f t="shared" si="51"/>
        <v>0.14232554002164535</v>
      </c>
      <c r="J67" s="25">
        <f t="shared" si="60"/>
        <v>137902</v>
      </c>
      <c r="K67" s="27">
        <f t="shared" si="53"/>
        <v>0.13922930776928544</v>
      </c>
      <c r="L67" s="25">
        <f t="shared" si="61"/>
        <v>140902</v>
      </c>
      <c r="M67" s="28">
        <f t="shared" si="55"/>
        <v>0.13626492171864132</v>
      </c>
      <c r="N67" s="25">
        <f t="shared" si="56"/>
        <v>143902</v>
      </c>
      <c r="O67" s="24">
        <f t="shared" si="57"/>
        <v>0.13342413587024501</v>
      </c>
    </row>
    <row r="68" spans="1:15" x14ac:dyDescent="0.25">
      <c r="A68" s="41"/>
      <c r="B68" s="15">
        <v>1700</v>
      </c>
      <c r="C68" s="2">
        <f t="shared" si="58"/>
        <v>20400</v>
      </c>
      <c r="D68" s="77">
        <v>0</v>
      </c>
      <c r="E68" s="78">
        <f t="shared" si="62"/>
        <v>1700</v>
      </c>
      <c r="F68" s="15">
        <f t="shared" si="48"/>
        <v>135742</v>
      </c>
      <c r="G68" s="27">
        <f t="shared" si="49"/>
        <v>0.15028509967438228</v>
      </c>
      <c r="H68" s="25">
        <f t="shared" si="59"/>
        <v>138742</v>
      </c>
      <c r="I68" s="27">
        <f t="shared" si="51"/>
        <v>0.14703550474982341</v>
      </c>
      <c r="J68" s="25">
        <f t="shared" si="60"/>
        <v>141742</v>
      </c>
      <c r="K68" s="27">
        <f t="shared" si="53"/>
        <v>0.14392346658012445</v>
      </c>
      <c r="L68" s="25">
        <f t="shared" si="61"/>
        <v>144742</v>
      </c>
      <c r="M68" s="28">
        <f t="shared" si="55"/>
        <v>0.14094043194097083</v>
      </c>
      <c r="N68" s="25">
        <f t="shared" si="56"/>
        <v>147742</v>
      </c>
      <c r="O68" s="24">
        <f t="shared" si="57"/>
        <v>0.13807854232378064</v>
      </c>
    </row>
    <row r="69" spans="1:15" x14ac:dyDescent="0.25">
      <c r="A69" s="42"/>
      <c r="B69" s="2">
        <v>1800</v>
      </c>
      <c r="C69" s="2">
        <f t="shared" si="58"/>
        <v>21600</v>
      </c>
      <c r="D69" s="76">
        <v>0</v>
      </c>
      <c r="E69" s="75">
        <f t="shared" si="62"/>
        <v>1800</v>
      </c>
      <c r="F69" s="2">
        <f t="shared" si="48"/>
        <v>139582</v>
      </c>
      <c r="G69" s="29">
        <f t="shared" si="49"/>
        <v>0.15474774684414896</v>
      </c>
      <c r="H69" s="25">
        <f t="shared" si="59"/>
        <v>142582</v>
      </c>
      <c r="I69" s="29">
        <f t="shared" si="51"/>
        <v>0.15149177315509671</v>
      </c>
      <c r="J69" s="25">
        <f t="shared" si="60"/>
        <v>145582</v>
      </c>
      <c r="K69" s="29">
        <f t="shared" si="53"/>
        <v>0.1483699907955654</v>
      </c>
      <c r="L69" s="25">
        <f t="shared" si="61"/>
        <v>148582</v>
      </c>
      <c r="M69" s="30">
        <f t="shared" si="55"/>
        <v>0.14537427144607018</v>
      </c>
      <c r="N69" s="25">
        <f t="shared" si="56"/>
        <v>151582</v>
      </c>
      <c r="O69" s="24">
        <f t="shared" si="57"/>
        <v>0.14249713026612659</v>
      </c>
    </row>
    <row r="70" spans="1:15" x14ac:dyDescent="0.25">
      <c r="A70" s="42"/>
      <c r="B70" s="2">
        <v>1900</v>
      </c>
      <c r="C70" s="2">
        <f t="shared" si="58"/>
        <v>22800</v>
      </c>
      <c r="D70" s="76">
        <v>0</v>
      </c>
      <c r="E70" s="75">
        <f t="shared" si="62"/>
        <v>1900</v>
      </c>
      <c r="F70" s="2">
        <f t="shared" si="48"/>
        <v>143422</v>
      </c>
      <c r="G70" s="29">
        <f t="shared" si="49"/>
        <v>0.15897142697773006</v>
      </c>
      <c r="H70" s="25">
        <f t="shared" si="59"/>
        <v>146422</v>
      </c>
      <c r="I70" s="29">
        <f t="shared" si="51"/>
        <v>0.15571430522735655</v>
      </c>
      <c r="J70" s="25">
        <f t="shared" si="60"/>
        <v>149422</v>
      </c>
      <c r="K70" s="29">
        <f t="shared" si="53"/>
        <v>0.15258797232000643</v>
      </c>
      <c r="L70" s="25">
        <f t="shared" si="61"/>
        <v>152422</v>
      </c>
      <c r="M70" s="30">
        <f t="shared" si="55"/>
        <v>0.14958470561992362</v>
      </c>
      <c r="N70" s="25">
        <f t="shared" si="56"/>
        <v>155422</v>
      </c>
      <c r="O70" s="24">
        <f t="shared" si="57"/>
        <v>0.1466973787494692</v>
      </c>
    </row>
    <row r="71" spans="1:15" x14ac:dyDescent="0.25">
      <c r="A71" s="42">
        <v>4</v>
      </c>
      <c r="B71" s="2">
        <v>2000</v>
      </c>
      <c r="C71" s="2">
        <f t="shared" si="58"/>
        <v>24000</v>
      </c>
      <c r="D71" s="76">
        <v>0</v>
      </c>
      <c r="E71" s="75">
        <f t="shared" si="62"/>
        <v>2000</v>
      </c>
      <c r="F71" s="2">
        <f t="shared" si="48"/>
        <v>147182</v>
      </c>
      <c r="G71" s="29">
        <f t="shared" si="49"/>
        <v>0.16306341808101535</v>
      </c>
      <c r="H71" s="25">
        <f t="shared" si="59"/>
        <v>150182</v>
      </c>
      <c r="I71" s="29">
        <f t="shared" si="51"/>
        <v>0.15980610192965869</v>
      </c>
      <c r="J71" s="25">
        <f t="shared" si="60"/>
        <v>153182</v>
      </c>
      <c r="K71" s="29">
        <f t="shared" si="53"/>
        <v>0.15667637189748143</v>
      </c>
      <c r="L71" s="25">
        <f t="shared" si="61"/>
        <v>156182</v>
      </c>
      <c r="M71" s="30">
        <f t="shared" si="55"/>
        <v>0.15366687582435876</v>
      </c>
      <c r="N71" s="25">
        <f t="shared" si="56"/>
        <v>159182</v>
      </c>
      <c r="O71" s="24">
        <f t="shared" si="57"/>
        <v>0.1507708157957558</v>
      </c>
    </row>
    <row r="72" spans="1:15" x14ac:dyDescent="0.25">
      <c r="A72" s="42"/>
      <c r="B72" s="2">
        <v>2100</v>
      </c>
      <c r="C72" s="2">
        <f t="shared" si="58"/>
        <v>25200</v>
      </c>
      <c r="D72" s="76">
        <v>0</v>
      </c>
      <c r="E72" s="75">
        <f t="shared" si="62"/>
        <v>2100</v>
      </c>
      <c r="F72" s="2">
        <f t="shared" si="48"/>
        <v>150382</v>
      </c>
      <c r="G72" s="29">
        <f t="shared" si="49"/>
        <v>0.16757324679815402</v>
      </c>
      <c r="H72" s="25">
        <f t="shared" si="59"/>
        <v>153382</v>
      </c>
      <c r="I72" s="29">
        <f t="shared" si="51"/>
        <v>0.16429568006676143</v>
      </c>
      <c r="J72" s="25">
        <f t="shared" si="60"/>
        <v>156382</v>
      </c>
      <c r="K72" s="29">
        <f t="shared" si="53"/>
        <v>0.1611438656622885</v>
      </c>
      <c r="L72" s="25">
        <f t="shared" si="61"/>
        <v>159382</v>
      </c>
      <c r="M72" s="30">
        <f t="shared" si="55"/>
        <v>0.15811070258874904</v>
      </c>
      <c r="N72" s="25">
        <f t="shared" si="56"/>
        <v>162382</v>
      </c>
      <c r="O72" s="24">
        <f t="shared" si="57"/>
        <v>0.15518961461245703</v>
      </c>
    </row>
    <row r="73" spans="1:15" x14ac:dyDescent="0.25">
      <c r="A73" s="43"/>
      <c r="B73" s="2">
        <v>2200</v>
      </c>
      <c r="C73" s="2">
        <f t="shared" si="58"/>
        <v>26400</v>
      </c>
      <c r="D73" s="76">
        <v>0</v>
      </c>
      <c r="E73" s="75">
        <f t="shared" si="62"/>
        <v>2200</v>
      </c>
      <c r="F73" s="2">
        <f t="shared" si="48"/>
        <v>153582</v>
      </c>
      <c r="G73" s="31">
        <f t="shared" si="49"/>
        <v>0.17189514396218306</v>
      </c>
      <c r="H73" s="25">
        <f t="shared" si="59"/>
        <v>156582</v>
      </c>
      <c r="I73" s="31">
        <f t="shared" si="51"/>
        <v>0.16860175499099514</v>
      </c>
      <c r="J73" s="25">
        <f t="shared" si="60"/>
        <v>159582</v>
      </c>
      <c r="K73" s="31">
        <f t="shared" si="53"/>
        <v>0.16543219160055644</v>
      </c>
      <c r="L73" s="25">
        <f t="shared" si="61"/>
        <v>162582</v>
      </c>
      <c r="M73" s="32">
        <f t="shared" si="55"/>
        <v>0.16237959921762557</v>
      </c>
      <c r="N73" s="25">
        <f t="shared" si="56"/>
        <v>165582</v>
      </c>
      <c r="O73" s="32">
        <f t="shared" si="57"/>
        <v>0.1594376200311628</v>
      </c>
    </row>
    <row r="74" spans="1:15" x14ac:dyDescent="0.25">
      <c r="A74" s="43"/>
      <c r="B74" s="2">
        <v>2300</v>
      </c>
      <c r="C74" s="2">
        <f t="shared" si="58"/>
        <v>27600</v>
      </c>
      <c r="D74" s="76">
        <v>0</v>
      </c>
      <c r="E74" s="75">
        <f t="shared" si="62"/>
        <v>2300</v>
      </c>
      <c r="F74" s="2">
        <f t="shared" si="48"/>
        <v>156782</v>
      </c>
      <c r="G74" s="31">
        <f t="shared" si="49"/>
        <v>0.17604061690755315</v>
      </c>
      <c r="H74" s="25">
        <f t="shared" si="59"/>
        <v>159782</v>
      </c>
      <c r="I74" s="31">
        <f t="shared" si="51"/>
        <v>0.17273535191698688</v>
      </c>
      <c r="J74" s="25">
        <f t="shared" si="60"/>
        <v>162782</v>
      </c>
      <c r="K74" s="31">
        <f t="shared" si="53"/>
        <v>0.16955191605951517</v>
      </c>
      <c r="L74" s="25">
        <f t="shared" si="61"/>
        <v>165782</v>
      </c>
      <c r="M74" s="32">
        <f t="shared" si="55"/>
        <v>0.16648369545547767</v>
      </c>
      <c r="N74" s="25">
        <f t="shared" si="56"/>
        <v>168782</v>
      </c>
      <c r="O74" s="32">
        <f t="shared" si="57"/>
        <v>0.16352454645637568</v>
      </c>
    </row>
    <row r="75" spans="1:15" x14ac:dyDescent="0.25">
      <c r="A75" s="43">
        <v>5</v>
      </c>
      <c r="B75" s="2">
        <v>2400</v>
      </c>
      <c r="C75" s="2">
        <f t="shared" si="58"/>
        <v>28800</v>
      </c>
      <c r="D75" s="76">
        <v>0</v>
      </c>
      <c r="E75" s="75">
        <f t="shared" si="62"/>
        <v>2400</v>
      </c>
      <c r="F75" s="2">
        <f t="shared" si="48"/>
        <v>159862</v>
      </c>
      <c r="G75" s="31">
        <f t="shared" si="49"/>
        <v>0.18015538401871614</v>
      </c>
      <c r="H75" s="25">
        <f t="shared" si="59"/>
        <v>162862</v>
      </c>
      <c r="I75" s="31">
        <f t="shared" si="51"/>
        <v>0.1768368311822279</v>
      </c>
      <c r="J75" s="25">
        <f t="shared" si="60"/>
        <v>165862</v>
      </c>
      <c r="K75" s="31">
        <f t="shared" si="53"/>
        <v>0.17363832583714173</v>
      </c>
      <c r="L75" s="25">
        <f t="shared" si="61"/>
        <v>168862</v>
      </c>
      <c r="M75" s="32">
        <f t="shared" si="55"/>
        <v>0.17055346969714916</v>
      </c>
      <c r="N75" s="25">
        <f t="shared" si="56"/>
        <v>171862</v>
      </c>
      <c r="O75" s="32">
        <f t="shared" si="57"/>
        <v>0.16757631122644912</v>
      </c>
    </row>
    <row r="76" spans="1:15" x14ac:dyDescent="0.25">
      <c r="A76" s="43"/>
      <c r="B76" s="2">
        <v>2500</v>
      </c>
      <c r="C76" s="2">
        <f t="shared" si="58"/>
        <v>30000</v>
      </c>
      <c r="D76" s="76">
        <v>0</v>
      </c>
      <c r="E76" s="75">
        <f t="shared" si="62"/>
        <v>2500</v>
      </c>
      <c r="F76" s="2">
        <f t="shared" si="48"/>
        <v>162742</v>
      </c>
      <c r="G76" s="31">
        <f t="shared" si="49"/>
        <v>0.18434085853682516</v>
      </c>
      <c r="H76" s="25">
        <f t="shared" si="59"/>
        <v>165742</v>
      </c>
      <c r="I76" s="31">
        <f t="shared" si="51"/>
        <v>0.18100421136465109</v>
      </c>
      <c r="J76" s="25">
        <f t="shared" si="60"/>
        <v>168742</v>
      </c>
      <c r="K76" s="31">
        <f t="shared" si="53"/>
        <v>0.17778620616088467</v>
      </c>
      <c r="L76" s="25">
        <f t="shared" si="61"/>
        <v>171742</v>
      </c>
      <c r="M76" s="32">
        <f t="shared" si="55"/>
        <v>0.17468062558954711</v>
      </c>
      <c r="N76" s="25">
        <f t="shared" si="56"/>
        <v>174742</v>
      </c>
      <c r="O76" s="32">
        <f t="shared" si="57"/>
        <v>0.17168167927573222</v>
      </c>
    </row>
    <row r="77" spans="1:15" x14ac:dyDescent="0.25">
      <c r="A77" s="37"/>
      <c r="B77" s="2">
        <v>2600</v>
      </c>
      <c r="C77" s="2">
        <f t="shared" si="58"/>
        <v>31200</v>
      </c>
      <c r="D77" s="76">
        <v>0</v>
      </c>
      <c r="E77" s="75">
        <f t="shared" si="62"/>
        <v>2600</v>
      </c>
      <c r="F77" s="2">
        <f t="shared" si="48"/>
        <v>165622</v>
      </c>
      <c r="G77" s="31">
        <f t="shared" si="49"/>
        <v>0.18838077067056308</v>
      </c>
      <c r="H77" s="25">
        <f t="shared" si="59"/>
        <v>168622</v>
      </c>
      <c r="I77" s="31">
        <f t="shared" si="51"/>
        <v>0.18502923699161439</v>
      </c>
      <c r="J77" s="25">
        <f t="shared" si="60"/>
        <v>171622</v>
      </c>
      <c r="K77" s="31">
        <f t="shared" si="53"/>
        <v>0.18179487478295323</v>
      </c>
      <c r="L77" s="25">
        <f t="shared" si="61"/>
        <v>174622</v>
      </c>
      <c r="M77" s="32">
        <f t="shared" si="55"/>
        <v>0.17867164503899852</v>
      </c>
      <c r="N77" s="25">
        <f t="shared" si="56"/>
        <v>177622</v>
      </c>
      <c r="O77" s="32">
        <f t="shared" si="57"/>
        <v>0.17565391674454742</v>
      </c>
    </row>
    <row r="78" spans="1:15" s="79" customFormat="1" x14ac:dyDescent="0.25">
      <c r="B78" s="87"/>
      <c r="C78" s="87"/>
      <c r="M78" s="88"/>
      <c r="O78" s="88"/>
    </row>
    <row r="79" spans="1:15" s="79" customFormat="1" x14ac:dyDescent="0.25">
      <c r="B79" s="89" t="s">
        <v>43</v>
      </c>
      <c r="C79" s="89"/>
      <c r="M79" s="88"/>
      <c r="O79" s="88"/>
    </row>
    <row r="80" spans="1:15" s="79" customFormat="1" x14ac:dyDescent="0.25">
      <c r="B80" s="79" t="s">
        <v>22</v>
      </c>
    </row>
    <row r="81" spans="1:15" s="79" customFormat="1" x14ac:dyDescent="0.25">
      <c r="B81" s="79" t="s">
        <v>36</v>
      </c>
    </row>
    <row r="82" spans="1:15" s="79" customFormat="1" x14ac:dyDescent="0.25">
      <c r="B82" s="90"/>
      <c r="C82" s="90"/>
      <c r="I82" s="90"/>
      <c r="J82" s="90"/>
      <c r="K82" s="90"/>
      <c r="L82" s="90"/>
      <c r="M82" s="90"/>
      <c r="N82" s="90"/>
      <c r="O82" s="90"/>
    </row>
    <row r="83" spans="1:15" s="79" customFormat="1" ht="9.9499999999999993" customHeight="1" x14ac:dyDescent="0.25">
      <c r="B83" s="102" t="s">
        <v>26</v>
      </c>
      <c r="C83" s="91"/>
      <c r="D83" s="104" t="s">
        <v>28</v>
      </c>
      <c r="E83" s="104"/>
      <c r="F83" s="105"/>
      <c r="G83" s="105"/>
      <c r="H83" s="105"/>
      <c r="I83" s="108" t="s">
        <v>38</v>
      </c>
      <c r="J83" s="108"/>
      <c r="K83" s="108"/>
      <c r="L83" s="108"/>
      <c r="M83" s="108"/>
      <c r="N83" s="108"/>
      <c r="O83" s="108"/>
    </row>
    <row r="84" spans="1:15" s="79" customFormat="1" ht="27.95" customHeight="1" x14ac:dyDescent="0.25">
      <c r="B84" s="103"/>
      <c r="C84" s="92"/>
      <c r="D84" s="106" t="s">
        <v>37</v>
      </c>
      <c r="E84" s="106"/>
      <c r="F84" s="107"/>
      <c r="G84" s="107"/>
      <c r="H84" s="107"/>
      <c r="I84" s="108"/>
      <c r="J84" s="108"/>
      <c r="K84" s="108"/>
      <c r="L84" s="108"/>
      <c r="M84" s="108"/>
      <c r="N84" s="108"/>
      <c r="O84" s="108"/>
    </row>
    <row r="85" spans="1:15" s="79" customFormat="1" x14ac:dyDescent="0.25">
      <c r="I85" s="90"/>
      <c r="J85" s="90"/>
      <c r="K85" s="90"/>
      <c r="L85" s="90"/>
      <c r="M85" s="90"/>
      <c r="N85" s="90"/>
      <c r="O85" s="90"/>
    </row>
    <row r="86" spans="1:15" s="79" customFormat="1" x14ac:dyDescent="0.25">
      <c r="B86" s="89" t="s">
        <v>29</v>
      </c>
      <c r="C86" s="89"/>
      <c r="I86" s="90"/>
      <c r="J86" s="90"/>
      <c r="K86" s="90"/>
      <c r="L86" s="90"/>
      <c r="M86" s="90"/>
      <c r="N86" s="90"/>
      <c r="O86" s="90"/>
    </row>
    <row r="87" spans="1:15" s="79" customFormat="1" x14ac:dyDescent="0.25">
      <c r="C87" s="14"/>
      <c r="D87" s="100" t="s">
        <v>45</v>
      </c>
      <c r="E87" s="98" t="str">
        <f t="shared" ref="E87:J92" si="63">J3</f>
        <v>VI</v>
      </c>
      <c r="F87" s="98" t="str">
        <f t="shared" si="63"/>
        <v>V</v>
      </c>
      <c r="G87" s="98" t="str">
        <f t="shared" si="63"/>
        <v>IV</v>
      </c>
      <c r="H87" s="98" t="str">
        <f t="shared" si="63"/>
        <v>III</v>
      </c>
      <c r="I87" s="99" t="str">
        <f t="shared" si="63"/>
        <v>II</v>
      </c>
      <c r="J87" s="99" t="str">
        <f t="shared" si="63"/>
        <v>I</v>
      </c>
      <c r="K87" s="90"/>
      <c r="L87" s="90"/>
      <c r="M87" s="90"/>
      <c r="N87" s="90"/>
      <c r="O87" s="90"/>
    </row>
    <row r="88" spans="1:15" x14ac:dyDescent="0.25">
      <c r="A88" s="79"/>
      <c r="B88" s="44" t="s">
        <v>15</v>
      </c>
      <c r="C88" s="49"/>
      <c r="D88" s="2">
        <f>C4</f>
        <v>40</v>
      </c>
      <c r="E88" s="10">
        <f t="shared" si="63"/>
        <v>883.33333333333337</v>
      </c>
      <c r="F88" s="10">
        <f t="shared" si="63"/>
        <v>863.33333333333337</v>
      </c>
      <c r="G88" s="10">
        <f t="shared" si="63"/>
        <v>840</v>
      </c>
      <c r="H88" s="10">
        <f t="shared" si="63"/>
        <v>820</v>
      </c>
      <c r="I88" s="65">
        <f t="shared" si="63"/>
        <v>800</v>
      </c>
      <c r="J88" s="65">
        <f t="shared" si="63"/>
        <v>776.66666666666663</v>
      </c>
      <c r="K88" s="90"/>
      <c r="L88" s="79"/>
      <c r="M88" s="90"/>
      <c r="N88" s="90"/>
      <c r="O88" s="90"/>
    </row>
    <row r="89" spans="1:15" x14ac:dyDescent="0.25">
      <c r="A89" s="79"/>
      <c r="B89" s="17" t="s">
        <v>16</v>
      </c>
      <c r="C89" s="50"/>
      <c r="D89" s="2">
        <f>C5</f>
        <v>55</v>
      </c>
      <c r="E89" s="10">
        <f t="shared" si="63"/>
        <v>1182.5</v>
      </c>
      <c r="F89" s="10">
        <f t="shared" si="63"/>
        <v>1150.4166666666667</v>
      </c>
      <c r="G89" s="10">
        <f t="shared" si="63"/>
        <v>1122.9166666666667</v>
      </c>
      <c r="H89" s="10">
        <f t="shared" si="63"/>
        <v>1095.4166666666667</v>
      </c>
      <c r="I89" s="65">
        <f t="shared" si="63"/>
        <v>1063.3333333333333</v>
      </c>
      <c r="J89" s="65">
        <f t="shared" si="63"/>
        <v>1035.8333333333333</v>
      </c>
      <c r="K89" s="90"/>
      <c r="L89" s="79"/>
      <c r="M89" s="90"/>
      <c r="N89" s="90"/>
      <c r="O89" s="90"/>
    </row>
    <row r="90" spans="1:15" x14ac:dyDescent="0.25">
      <c r="A90" s="79"/>
      <c r="B90" s="18" t="s">
        <v>17</v>
      </c>
      <c r="C90" s="51"/>
      <c r="D90" s="15">
        <f>C6</f>
        <v>77</v>
      </c>
      <c r="E90" s="66">
        <f t="shared" si="63"/>
        <v>1636.25</v>
      </c>
      <c r="F90" s="66">
        <f t="shared" si="63"/>
        <v>1591.3333333333333</v>
      </c>
      <c r="G90" s="66">
        <f t="shared" si="63"/>
        <v>1552.8333333333333</v>
      </c>
      <c r="H90" s="66">
        <f t="shared" si="63"/>
        <v>1514.3333333333333</v>
      </c>
      <c r="I90" s="67">
        <f t="shared" si="63"/>
        <v>1469.4166666666667</v>
      </c>
      <c r="J90" s="67">
        <f t="shared" si="63"/>
        <v>1430.9166666666667</v>
      </c>
      <c r="K90" s="90"/>
      <c r="L90" s="79"/>
      <c r="M90" s="90"/>
      <c r="N90" s="90"/>
      <c r="O90" s="90"/>
    </row>
    <row r="91" spans="1:15" x14ac:dyDescent="0.25">
      <c r="A91" s="79"/>
      <c r="B91" s="19" t="s">
        <v>18</v>
      </c>
      <c r="C91" s="52"/>
      <c r="D91" s="2">
        <f>C7</f>
        <v>99</v>
      </c>
      <c r="E91" s="10">
        <f t="shared" si="63"/>
        <v>2070.75</v>
      </c>
      <c r="F91" s="10">
        <f t="shared" si="63"/>
        <v>2021.25</v>
      </c>
      <c r="G91" s="10">
        <f t="shared" si="63"/>
        <v>1971.75</v>
      </c>
      <c r="H91" s="10">
        <f t="shared" si="63"/>
        <v>1914</v>
      </c>
      <c r="I91" s="65">
        <f t="shared" si="63"/>
        <v>1864.5</v>
      </c>
      <c r="J91" s="65">
        <f t="shared" si="63"/>
        <v>1815</v>
      </c>
      <c r="K91" s="90"/>
      <c r="L91" s="79"/>
      <c r="M91" s="90"/>
      <c r="N91" s="90"/>
      <c r="O91" s="90"/>
    </row>
    <row r="92" spans="1:15" x14ac:dyDescent="0.25">
      <c r="A92" s="79"/>
      <c r="B92" s="45" t="s">
        <v>19</v>
      </c>
      <c r="C92" s="53"/>
      <c r="D92" s="2">
        <f>C8</f>
        <v>121</v>
      </c>
      <c r="E92" s="10">
        <f t="shared" si="63"/>
        <v>2500.6666666666665</v>
      </c>
      <c r="F92" s="10">
        <f t="shared" si="63"/>
        <v>2440.1666666666665</v>
      </c>
      <c r="G92" s="10">
        <f t="shared" si="63"/>
        <v>2379.6666666666665</v>
      </c>
      <c r="H92" s="10">
        <f t="shared" si="63"/>
        <v>2309.0833333333335</v>
      </c>
      <c r="I92" s="65">
        <f t="shared" si="63"/>
        <v>2248.5833333333335</v>
      </c>
      <c r="J92" s="65">
        <f t="shared" si="63"/>
        <v>2178</v>
      </c>
      <c r="K92" s="90"/>
      <c r="L92" s="79"/>
      <c r="M92" s="90"/>
      <c r="N92" s="90"/>
      <c r="O92" s="90"/>
    </row>
    <row r="93" spans="1:15" ht="1.5" customHeight="1" x14ac:dyDescent="0.25">
      <c r="A93" s="79"/>
      <c r="I93" s="46"/>
      <c r="J93" s="46"/>
      <c r="K93" s="90"/>
      <c r="L93" s="90"/>
      <c r="M93" s="90"/>
      <c r="N93" s="90"/>
      <c r="O93" s="90"/>
    </row>
    <row r="94" spans="1:15" s="79" customFormat="1" x14ac:dyDescent="0.25">
      <c r="I94" s="90"/>
      <c r="J94" s="90"/>
      <c r="K94" s="90"/>
      <c r="L94" s="90"/>
      <c r="M94" s="90"/>
      <c r="N94" s="90"/>
      <c r="O94" s="90"/>
    </row>
    <row r="95" spans="1:15" ht="18.75" x14ac:dyDescent="0.3">
      <c r="A95" s="93" t="s">
        <v>24</v>
      </c>
      <c r="B95" s="109">
        <v>2</v>
      </c>
      <c r="C95" s="11" t="s">
        <v>35</v>
      </c>
      <c r="I95" s="46"/>
      <c r="J95" s="46"/>
      <c r="K95" s="90"/>
      <c r="L95" s="90"/>
      <c r="M95" s="90"/>
      <c r="N95" s="90"/>
      <c r="O95" s="90"/>
    </row>
    <row r="96" spans="1:15" s="79" customFormat="1" x14ac:dyDescent="0.25">
      <c r="C96" s="101" t="s">
        <v>39</v>
      </c>
      <c r="I96" s="90"/>
      <c r="J96" s="90"/>
      <c r="K96" s="90"/>
      <c r="L96" s="90"/>
      <c r="M96" s="90"/>
      <c r="N96" s="90"/>
      <c r="O96" s="90"/>
    </row>
    <row r="97" spans="1:15" s="79" customFormat="1" x14ac:dyDescent="0.25"/>
    <row r="98" spans="1:15" x14ac:dyDescent="0.25">
      <c r="A98" s="79"/>
      <c r="B98" s="13" t="s">
        <v>30</v>
      </c>
      <c r="C98" s="54" t="s">
        <v>31</v>
      </c>
      <c r="D98" s="48" t="s">
        <v>25</v>
      </c>
      <c r="E98" s="48" t="s">
        <v>32</v>
      </c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15" x14ac:dyDescent="0.25">
      <c r="A99" s="79"/>
      <c r="B99" s="44" t="str">
        <f>B88</f>
        <v>1 pièce</v>
      </c>
      <c r="C99" s="55">
        <f>G58</f>
        <v>0.1063264221158958</v>
      </c>
      <c r="D99" s="60">
        <v>0.11</v>
      </c>
      <c r="E99" s="60">
        <v>0.09</v>
      </c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15" x14ac:dyDescent="0.25">
      <c r="A100" s="79"/>
      <c r="B100" s="17" t="str">
        <f>B89</f>
        <v>2 pièces</v>
      </c>
      <c r="C100" s="56">
        <f>K61</f>
        <v>0.11787587670183297</v>
      </c>
      <c r="D100" s="61">
        <v>0.12</v>
      </c>
      <c r="E100" s="61">
        <v>0.1</v>
      </c>
      <c r="F100" s="79"/>
      <c r="G100" s="79"/>
      <c r="H100" s="79"/>
      <c r="I100" s="79"/>
      <c r="J100" s="79"/>
      <c r="K100" s="79"/>
      <c r="L100" s="79"/>
      <c r="M100" s="79"/>
      <c r="N100" s="79"/>
      <c r="O100" s="79"/>
    </row>
    <row r="101" spans="1:15" x14ac:dyDescent="0.25">
      <c r="A101" s="79"/>
      <c r="B101" s="18" t="str">
        <f>B90</f>
        <v>3 pièces</v>
      </c>
      <c r="C101" s="57">
        <f>M65</f>
        <v>0.12853667120625545</v>
      </c>
      <c r="D101" s="62">
        <v>0.13</v>
      </c>
      <c r="E101" s="62">
        <v>0.11</v>
      </c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15" x14ac:dyDescent="0.25">
      <c r="A102" s="79"/>
      <c r="B102" s="19" t="str">
        <f>B91</f>
        <v>4 pièces</v>
      </c>
      <c r="C102" s="58">
        <f>M69</f>
        <v>0.14537427144607018</v>
      </c>
      <c r="D102" s="63">
        <v>0.15</v>
      </c>
      <c r="E102" s="63">
        <v>0.13</v>
      </c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15" x14ac:dyDescent="0.25">
      <c r="A103" s="79"/>
      <c r="B103" s="45" t="str">
        <f>B92</f>
        <v>5 pièces</v>
      </c>
      <c r="C103" s="59">
        <f>O73</f>
        <v>0.1594376200311628</v>
      </c>
      <c r="D103" s="64">
        <v>0.16</v>
      </c>
      <c r="E103" s="64">
        <v>0.14000000000000001</v>
      </c>
      <c r="F103" s="79"/>
      <c r="G103" s="79"/>
      <c r="H103" s="79"/>
      <c r="I103" s="79"/>
      <c r="J103" s="79"/>
      <c r="K103" s="79"/>
      <c r="L103" s="79"/>
      <c r="M103" s="79"/>
      <c r="N103" s="79"/>
      <c r="O103" s="79"/>
    </row>
    <row r="104" spans="1:15" s="79" customFormat="1" x14ac:dyDescent="0.25">
      <c r="B104" s="94"/>
      <c r="C104" s="95"/>
      <c r="D104" s="96"/>
    </row>
    <row r="105" spans="1:15" s="79" customFormat="1" x14ac:dyDescent="0.25">
      <c r="D105" s="97"/>
    </row>
    <row r="106" spans="1:15" s="79" customFormat="1" x14ac:dyDescent="0.25">
      <c r="D106" s="97"/>
    </row>
    <row r="107" spans="1:15" s="79" customFormat="1" x14ac:dyDescent="0.25"/>
    <row r="108" spans="1:15" s="79" customFormat="1" x14ac:dyDescent="0.25"/>
    <row r="109" spans="1:15" s="79" customFormat="1" x14ac:dyDescent="0.25"/>
    <row r="110" spans="1:15" s="79" customFormat="1" x14ac:dyDescent="0.25"/>
    <row r="111" spans="1:15" s="79" customFormat="1" x14ac:dyDescent="0.25"/>
    <row r="112" spans="1:15" s="79" customFormat="1" x14ac:dyDescent="0.25"/>
    <row r="113" s="79" customFormat="1" x14ac:dyDescent="0.25"/>
    <row r="114" s="79" customFormat="1" x14ac:dyDescent="0.25"/>
    <row r="115" s="79" customFormat="1" x14ac:dyDescent="0.25"/>
    <row r="116" s="79" customFormat="1" x14ac:dyDescent="0.25"/>
    <row r="117" s="79" customFormat="1" x14ac:dyDescent="0.25"/>
    <row r="118" s="79" customFormat="1" x14ac:dyDescent="0.25"/>
    <row r="119" s="79" customFormat="1" x14ac:dyDescent="0.25"/>
    <row r="120" s="79" customFormat="1" x14ac:dyDescent="0.25"/>
    <row r="121" s="79" customFormat="1" x14ac:dyDescent="0.25"/>
    <row r="122" s="79" customFormat="1" x14ac:dyDescent="0.25"/>
    <row r="123" s="79" customFormat="1" x14ac:dyDescent="0.25"/>
    <row r="124" s="79" customFormat="1" x14ac:dyDescent="0.25"/>
    <row r="125" s="79" customFormat="1" x14ac:dyDescent="0.25"/>
  </sheetData>
  <sheetProtection algorithmName="SHA-512" hashValue="47HRhb/zvK8XK6Qms5itJEHrf6JdExTVgmWH1sz9+4xotuFbz4nfz+NdBTi2B0bKSnOWSROoSABn4wUdGjxRPA==" saltValue="7x1yeMiJhM6RKtcFVaMCzw==" spinCount="100000" sheet="1" objects="1" scenarios="1" selectLockedCells="1"/>
  <mergeCells count="4">
    <mergeCell ref="B83:B84"/>
    <mergeCell ref="D83:H83"/>
    <mergeCell ref="D84:H84"/>
    <mergeCell ref="I83:O8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CAA1-381C-4AEE-A6DD-F73F25820958}">
  <dimension ref="A1"/>
  <sheetViews>
    <sheetView workbookViewId="0">
      <selection activeCell="D34" sqref="D3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VI à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Failloubaz Florian</dc:creator>
  <cp:lastModifiedBy>Lechot Jacques</cp:lastModifiedBy>
  <dcterms:created xsi:type="dcterms:W3CDTF">2025-02-14T08:18:52Z</dcterms:created>
  <dcterms:modified xsi:type="dcterms:W3CDTF">2025-03-12T10:00:29Z</dcterms:modified>
</cp:coreProperties>
</file>